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1840" windowHeight="9660" tabRatio="692"/>
  </bookViews>
  <sheets>
    <sheet name="Orientações Gerais (2)" sheetId="40" r:id="rId1"/>
    <sheet name="indicador 1- Mort. Prematura" sheetId="35" r:id="rId2"/>
    <sheet name="Indicador 2-MIF investigad (2" sheetId="15" r:id="rId3"/>
    <sheet name="Indicador 3-Obitcom causa bas" sheetId="22" r:id="rId4"/>
    <sheet name="Indicador 4-Calendario de vaci" sheetId="19" r:id="rId5"/>
    <sheet name="Indicador-5 DCNI" sheetId="18" r:id="rId6"/>
    <sheet name="Indicador-6 Cura de MH" sheetId="25" r:id="rId7"/>
    <sheet name="Indicador - 7 Casos de Malaria " sheetId="36" r:id="rId8"/>
    <sheet name="Indicador 8-Sífilis Congen" sheetId="16" r:id="rId9"/>
    <sheet name="Indicador-9 Aids em &gt; 5 an (2" sheetId="24" r:id="rId10"/>
    <sheet name="Indicador-10 Amostra de agu (2" sheetId="30" r:id="rId11"/>
    <sheet name="Indicador 11-Exames citopato (2" sheetId="7" r:id="rId12"/>
    <sheet name="Indicador12-Mamagrafia" sheetId="6" r:id="rId13"/>
    <sheet name="Indicador 13-Parto Normal" sheetId="9" r:id="rId14"/>
    <sheet name="Indicador 14- gravidez na adole" sheetId="37" r:id="rId15"/>
    <sheet name="Indicador 15-Mortalidade Inf (2" sheetId="13" r:id="rId16"/>
    <sheet name="Indicador 16-óbitos investi (2" sheetId="14" r:id="rId17"/>
    <sheet name="Indicador 17- Cob.pop. Atb" sheetId="5" r:id="rId18"/>
    <sheet name="Indicador 18-Bolsa Familia " sheetId="3" r:id="rId19"/>
    <sheet name="Indicador19- Saude bucal" sheetId="4" r:id="rId20"/>
    <sheet name="Indicador-20 Munic Vigil San" sheetId="17" r:id="rId21"/>
    <sheet name="Indicador 21- CAPS" sheetId="12" r:id="rId22"/>
    <sheet name="Indicador-22 imóveis visitados" sheetId="29" r:id="rId23"/>
    <sheet name="Indicador-23 Agra ao trab noti" sheetId="23" r:id="rId24"/>
    <sheet name="Indicador  1E Tuberculose" sheetId="38" r:id="rId25"/>
    <sheet name="Indicador 2E Anti-HIV Tb" sheetId="39" r:id="rId26"/>
  </sheets>
  <externalReferences>
    <externalReference r:id="rId27"/>
  </externalReferences>
  <definedNames>
    <definedName name="_xlnm.Print_Area" localSheetId="7">'Indicador - 7 Casos de Malaria '!$A$1:$H$109</definedName>
    <definedName name="_xlnm.Print_Area" localSheetId="25">'Indicador 2E Anti-HIV Tb'!$A$1:$G$95</definedName>
    <definedName name="_xlnm.Print_Area" localSheetId="2">'Indicador 2-MIF investigad (2'!$A$1:$H$92</definedName>
    <definedName name="_xlnm.Print_Area" localSheetId="3">'Indicador 3-Obitcom causa bas'!$A$1:$H$92</definedName>
    <definedName name="_xlnm.Print_Area" localSheetId="4">'Indicador 4-Calendario de vaci'!$A$1:$H$92</definedName>
    <definedName name="_xlnm.Print_Area" localSheetId="8">'Indicador 8-Sífilis Congen'!$A$1:$L$91</definedName>
    <definedName name="_xlnm.Print_Area" localSheetId="10">'Indicador-10 Amostra de agu (2'!$A$1:$I$96</definedName>
    <definedName name="_xlnm.Print_Area" localSheetId="19">'Indicador19- Saude bucal'!$A$1:$H$91</definedName>
    <definedName name="_xlnm.Print_Area" localSheetId="20">'Indicador-20 Munic Vigil San'!$A$1:$H$94</definedName>
    <definedName name="_xlnm.Print_Area" localSheetId="22">'Indicador-22 imóveis visitados'!$A$1:$H$91</definedName>
    <definedName name="_xlnm.Print_Area" localSheetId="5">'Indicador-5 DCNI'!$A$1:$H$92</definedName>
    <definedName name="_xlnm.Print_Area" localSheetId="9">'Indicador-9 Aids em &gt; 5 an (2'!$A$1:$H$91</definedName>
    <definedName name="_xlnm.Print_Area" localSheetId="0">'Orientações Gerais (2)'!$A$1:$F$9</definedName>
  </definedNames>
  <calcPr calcId="145621" refMode="R1C1"/>
</workbook>
</file>

<file path=xl/calcChain.xml><?xml version="1.0" encoding="utf-8"?>
<calcChain xmlns="http://schemas.openxmlformats.org/spreadsheetml/2006/main">
  <c r="F84" i="36" l="1"/>
  <c r="E84" i="36"/>
  <c r="D84" i="36"/>
  <c r="C84" i="36"/>
  <c r="B84" i="36"/>
  <c r="F77" i="36"/>
  <c r="E77" i="36"/>
  <c r="D77" i="36"/>
  <c r="C77" i="36"/>
  <c r="B77" i="36"/>
  <c r="F69" i="36"/>
  <c r="E69" i="36"/>
  <c r="D69" i="36"/>
  <c r="C69" i="36"/>
  <c r="B69" i="36"/>
  <c r="F62" i="36"/>
  <c r="E62" i="36"/>
  <c r="C62" i="36"/>
  <c r="B62" i="36"/>
  <c r="F54" i="36"/>
  <c r="E54" i="36"/>
  <c r="D54" i="36"/>
  <c r="C54" i="36"/>
  <c r="B54" i="36"/>
  <c r="F40" i="36"/>
  <c r="E40" i="36"/>
  <c r="D40" i="36"/>
  <c r="C40" i="36"/>
  <c r="B40" i="36"/>
  <c r="F30" i="36"/>
  <c r="E30" i="36"/>
  <c r="D30" i="36"/>
  <c r="C30" i="36"/>
  <c r="B30" i="36"/>
  <c r="F22" i="36"/>
  <c r="E22" i="36"/>
  <c r="D22" i="36"/>
  <c r="C22" i="36"/>
  <c r="B22" i="36"/>
  <c r="F11" i="36"/>
  <c r="E11" i="36"/>
  <c r="D11" i="36"/>
  <c r="C11" i="36"/>
  <c r="B11" i="36"/>
  <c r="F87" i="30" l="1"/>
  <c r="F65" i="30"/>
  <c r="F57" i="30"/>
  <c r="F43" i="30"/>
  <c r="F14" i="30"/>
  <c r="F12" i="30"/>
  <c r="E85" i="13" l="1"/>
  <c r="E41" i="9"/>
  <c r="E31" i="9"/>
  <c r="E23" i="9"/>
  <c r="E12" i="9"/>
  <c r="E41" i="24"/>
  <c r="E31" i="24"/>
  <c r="E63" i="16"/>
  <c r="E55" i="16"/>
  <c r="E41" i="16"/>
  <c r="E31" i="16"/>
  <c r="E23" i="16"/>
  <c r="E12" i="16"/>
  <c r="E90" i="19"/>
  <c r="E89" i="19"/>
  <c r="E88" i="19"/>
  <c r="E87" i="19"/>
  <c r="E86" i="19"/>
  <c r="E83" i="19"/>
  <c r="E82" i="19"/>
  <c r="E81" i="19"/>
  <c r="E80" i="19"/>
  <c r="E79" i="19"/>
  <c r="E76" i="19"/>
  <c r="E75" i="19"/>
  <c r="E74" i="19"/>
  <c r="E73" i="19"/>
  <c r="E72" i="19"/>
  <c r="E71" i="19"/>
  <c r="E68" i="19"/>
  <c r="E67" i="19"/>
  <c r="E66" i="19"/>
  <c r="E65" i="19"/>
  <c r="E64" i="19"/>
  <c r="E61" i="19"/>
  <c r="E60" i="19"/>
  <c r="E59" i="19"/>
  <c r="E58" i="19"/>
  <c r="E57" i="19"/>
  <c r="E56" i="19"/>
  <c r="E53" i="19"/>
  <c r="E52" i="19"/>
  <c r="E51" i="19"/>
  <c r="E50" i="19"/>
  <c r="E49" i="19"/>
  <c r="E48" i="19"/>
  <c r="E47" i="19"/>
  <c r="E46" i="19"/>
  <c r="E45" i="19"/>
  <c r="E44" i="19"/>
  <c r="E43" i="19"/>
  <c r="E42" i="19"/>
  <c r="E39" i="19"/>
  <c r="E38" i="19"/>
  <c r="E37" i="19"/>
  <c r="E36" i="19"/>
  <c r="E35" i="19"/>
  <c r="E34" i="19"/>
  <c r="E33" i="19"/>
  <c r="E32" i="19"/>
  <c r="E29" i="19"/>
  <c r="E28" i="19"/>
  <c r="E27" i="19"/>
  <c r="E26" i="19"/>
  <c r="E25" i="19"/>
  <c r="E24" i="19"/>
  <c r="E21" i="19"/>
  <c r="E20" i="19"/>
  <c r="E19" i="19"/>
  <c r="E18" i="19"/>
  <c r="E17" i="19"/>
  <c r="E16" i="19"/>
  <c r="E15" i="19"/>
  <c r="E14" i="19"/>
  <c r="E13" i="19"/>
  <c r="D90" i="19"/>
  <c r="D89" i="19"/>
  <c r="D88" i="19"/>
  <c r="D87" i="19"/>
  <c r="D86" i="19"/>
  <c r="D83" i="19"/>
  <c r="D82" i="19"/>
  <c r="D81" i="19"/>
  <c r="D80" i="19"/>
  <c r="D79" i="19"/>
  <c r="D76" i="19"/>
  <c r="D75" i="19"/>
  <c r="D74" i="19"/>
  <c r="D73" i="19"/>
  <c r="D72" i="19"/>
  <c r="D71" i="19"/>
  <c r="D61" i="19"/>
  <c r="D60" i="19"/>
  <c r="D59" i="19"/>
  <c r="D58" i="19"/>
  <c r="D57" i="19"/>
  <c r="D56" i="19"/>
  <c r="D53" i="19"/>
  <c r="D52" i="19"/>
  <c r="D51" i="19"/>
  <c r="D50" i="19"/>
  <c r="D49" i="19"/>
  <c r="D48" i="19"/>
  <c r="D47" i="19"/>
  <c r="D46" i="19"/>
  <c r="D45" i="19"/>
  <c r="D44" i="19"/>
  <c r="D43" i="19"/>
  <c r="D42" i="19"/>
  <c r="D39" i="19"/>
  <c r="D38" i="19"/>
  <c r="D37" i="19"/>
  <c r="D36" i="19"/>
  <c r="D35" i="19"/>
  <c r="D34" i="19"/>
  <c r="D33" i="19"/>
  <c r="D32" i="19"/>
  <c r="D29" i="19"/>
  <c r="D28" i="19"/>
  <c r="D27" i="19"/>
  <c r="D26" i="19"/>
  <c r="D25" i="19"/>
  <c r="D24" i="19"/>
  <c r="C23" i="29" l="1"/>
  <c r="C31" i="29"/>
  <c r="C41" i="29"/>
  <c r="C55" i="29"/>
  <c r="C63" i="29"/>
  <c r="C70" i="29"/>
  <c r="C78" i="29"/>
  <c r="C85" i="29"/>
  <c r="C19" i="19" l="1"/>
  <c r="C15" i="19"/>
  <c r="C14" i="19"/>
  <c r="C13" i="19"/>
</calcChain>
</file>

<file path=xl/sharedStrings.xml><?xml version="1.0" encoding="utf-8"?>
<sst xmlns="http://schemas.openxmlformats.org/spreadsheetml/2006/main" count="4508" uniqueCount="631">
  <si>
    <t>Regional -  Alto Solimões</t>
  </si>
  <si>
    <t>AMATURÁ</t>
  </si>
  <si>
    <t>ATALAIA DO NORTE</t>
  </si>
  <si>
    <t>BENJAMIN CONSTANT</t>
  </si>
  <si>
    <t>FONTE BOA</t>
  </si>
  <si>
    <t>JUTAÍ</t>
  </si>
  <si>
    <t>SANTO ANTÔNIO DO IÇÁ</t>
  </si>
  <si>
    <t>SÃO PAULO DE OLIVENÇA</t>
  </si>
  <si>
    <t>TABATINGA</t>
  </si>
  <si>
    <t>TONANTINS</t>
  </si>
  <si>
    <t>Regional -  Triângulo</t>
  </si>
  <si>
    <t>ALVARÃES</t>
  </si>
  <si>
    <t>JAPURÁ</t>
  </si>
  <si>
    <t>JURUÁ</t>
  </si>
  <si>
    <t>MARAÃ</t>
  </si>
  <si>
    <t>TEFÉ</t>
  </si>
  <si>
    <t>UARINI</t>
  </si>
  <si>
    <t>Regional -  Rio Negro e Solimões</t>
  </si>
  <si>
    <t>ANAMÃ</t>
  </si>
  <si>
    <t>ANORI</t>
  </si>
  <si>
    <t>BERURI</t>
  </si>
  <si>
    <t>CAAPIRANGA</t>
  </si>
  <si>
    <t>COARI</t>
  </si>
  <si>
    <t>CODAJÁS</t>
  </si>
  <si>
    <t>MANACAPURU</t>
  </si>
  <si>
    <t>NOVO AIRÃO</t>
  </si>
  <si>
    <t>AUTAZES</t>
  </si>
  <si>
    <t>BARCELOS</t>
  </si>
  <si>
    <t>CAREIRO CASTANHO</t>
  </si>
  <si>
    <t>CAREIRO DA VÁRZEA</t>
  </si>
  <si>
    <t>IRANDUBA</t>
  </si>
  <si>
    <t>MANAQUIRI</t>
  </si>
  <si>
    <t>MANAUS</t>
  </si>
  <si>
    <t>NOVA OLINDA DO NORTE</t>
  </si>
  <si>
    <t>PRESIDENTE FIGUEIREDO</t>
  </si>
  <si>
    <t>RIO PRETO DA EVA</t>
  </si>
  <si>
    <t>SANTA ISABEL DO RIO NEGRO</t>
  </si>
  <si>
    <t>SÃO GABRIEL DA CACHOEIRA</t>
  </si>
  <si>
    <t>Regional -  Médio Amazonas</t>
  </si>
  <si>
    <t>ITACOATIARA</t>
  </si>
  <si>
    <t>ITAPIRANGA</t>
  </si>
  <si>
    <t>SÃO SEBASTIÃO DO UATUMÃ</t>
  </si>
  <si>
    <t>SILVES</t>
  </si>
  <si>
    <t>URUCARÁ</t>
  </si>
  <si>
    <t>URUCURITUBA</t>
  </si>
  <si>
    <t>Regional -  Baixo Amazonas</t>
  </si>
  <si>
    <t>PARINTINS</t>
  </si>
  <si>
    <t>BARREIRINHA</t>
  </si>
  <si>
    <t>NHAMUNDÁ</t>
  </si>
  <si>
    <t>MAUÉS</t>
  </si>
  <si>
    <t>BOA VISTA DO RAMOS</t>
  </si>
  <si>
    <t>Regional -  Juruá</t>
  </si>
  <si>
    <t>EIRUNEPÉ</t>
  </si>
  <si>
    <t>ENVIRA</t>
  </si>
  <si>
    <t>CARAUARI</t>
  </si>
  <si>
    <t>ITAMARATI</t>
  </si>
  <si>
    <t>GUAJARÁ</t>
  </si>
  <si>
    <t>IPIXUNA</t>
  </si>
  <si>
    <t>BOCA DO ACRE</t>
  </si>
  <si>
    <t>CANUTAMA</t>
  </si>
  <si>
    <t>LÁBREA</t>
  </si>
  <si>
    <t>PAUINI</t>
  </si>
  <si>
    <t>TAPAUÁ</t>
  </si>
  <si>
    <t>Regional - Rio Madeira</t>
  </si>
  <si>
    <t>APUÍ</t>
  </si>
  <si>
    <t>BORBA</t>
  </si>
  <si>
    <t>HUMAITÁ</t>
  </si>
  <si>
    <t>MANICORÉ</t>
  </si>
  <si>
    <t>NOVO ARIPUANÃ</t>
  </si>
  <si>
    <t/>
  </si>
  <si>
    <t>DEPARTAMENTO DE PLANEJAMENTO E GESTÃO - DEPLAN</t>
  </si>
  <si>
    <t>Diretriz. Ampliar e qualificar o acesso aos serviços de saúde de qualidade, em tempo adequado, com ênfase na humanização, equidade e no atendimento das necessidades de saúde, aprimorando a política de atenção básica, especializada, ambulatorial e hospitalar, e garantindo o acesso a medicamentos no âmbito do SUS.</t>
  </si>
  <si>
    <t>REGIONAL/MUNICIPIO</t>
  </si>
  <si>
    <t xml:space="preserve">UNIDADE DE MEDIDA                                                                 </t>
  </si>
  <si>
    <t xml:space="preserve">Fonte de Dados: </t>
  </si>
  <si>
    <t>Data de Apuração:</t>
  </si>
  <si>
    <t>%</t>
  </si>
  <si>
    <t>N/A</t>
  </si>
  <si>
    <t xml:space="preserve">RAZÃO </t>
  </si>
  <si>
    <t>RAZÃO</t>
  </si>
  <si>
    <t>Diretriz. Aprimorar as redes de atenção e promover o cuidado integral às pessoas nos vários ciclos de vida (criança,adolescente, jovem, adulto e idoso),considerando as questões de gênero e das populações em situação de vulnerabilidade social, na atenção básica, nas redes temáticas e nas redes de atenção nas regiões de saúde.</t>
  </si>
  <si>
    <t>INDICADOR 12: NÚMERO DE CASOS NOVOS DE SÍFILIS CONGÊNITA EM MENORES DE UM ANO DE IDADE</t>
  </si>
  <si>
    <t>N.ABSOLUTO</t>
  </si>
  <si>
    <t>/1000</t>
  </si>
  <si>
    <t>ÁREA TÉCNICA RESPONSÁVEL: REDE PSICOSSOCIAL FONE: 3643-6121 e-mail: saudemental@saude.am.gov.br</t>
  </si>
  <si>
    <t>ÁREA TÉCNICA RESPONSÁVEL: FUAM FONE: 3632-5850 e-mail:  hanseniase@fuam.am.gov.br</t>
  </si>
  <si>
    <t xml:space="preserve">Parâmetro Nacional:  </t>
  </si>
  <si>
    <t>Parâmetro Nacional:  Pelo menos, quatro ciclos de visitas domiciliares com 80% ou mais dos imóveis visitados em cada um.</t>
  </si>
  <si>
    <t>Fonte: Portal do Bolsa Família</t>
  </si>
  <si>
    <t>Emissão: 14/02/2017 - 15:26:00   Data da última consolidação 31/01/2017</t>
  </si>
  <si>
    <t>Regional -  Purus</t>
  </si>
  <si>
    <t>Regional -  Manaus Entrono e Alto Rio Negro</t>
  </si>
  <si>
    <t>Regional -  Manaus Entorno e Alto Rio Negro</t>
  </si>
  <si>
    <t>Regional - Purus</t>
  </si>
  <si>
    <t>Parâmetro Nacional:  ≥75,00%</t>
  </si>
  <si>
    <t>VE</t>
  </si>
  <si>
    <t>Fonte de Dados: NUSI/FVS-AM/ COLUNA 2016 ATUALIZADA EM SIMWEB 31/01/2017</t>
  </si>
  <si>
    <t>(Enviados em 06.02.2017)</t>
  </si>
  <si>
    <t>Obs:  Iranduba, encaminha amostras para o LACEN, até o momento apresenta no SISAGUA apenas 4 amostras. NÃO TEM O VIGIAGUA IMPLANTADO.</t>
  </si>
  <si>
    <t>Fonte de Dados: DPCC/FCECON</t>
  </si>
  <si>
    <t>Data de Apuração: 13/02/2017</t>
  </si>
  <si>
    <t>Fonte de Dados: &lt;http://cnes2.datasus.gov.br&gt;; &lt;http://www.ibge.gov.br&gt;; &lt;http://cidades.ibge.gov.br&gt;</t>
  </si>
  <si>
    <t>Data de Apuração: 08.02.2017</t>
  </si>
  <si>
    <t>Segue as planilhas do SISPACTO 2016, com os resultados alcançados, porém quanto ao dado do indicador de número 3, há dois resultados possíveis um que se encontra no site da DataSUS (SIM de 2014) e o enviado pela FVS que já consta dados de 2016 (porém não fechados), é necessário que se tome a decisão de qual adotar uma vez que encontram-se divergente, decidir junto ao Deplan.</t>
  </si>
  <si>
    <t>Prezados Secretários de Saúde, Coordenadores de Planejamento e Equipes Técnicas;</t>
  </si>
  <si>
    <t>Diretriz. Reduzir e prevenir os riscos e agravos à saúde da população, por meio das ações de vigilância, promoção e proteção, com foco na prevenção de doenças crônicas não transmissíveis, acidentes e violências, no controle das doenças transmissíveis e na promoção do envelhecimento saudável.</t>
  </si>
  <si>
    <t>Objetivo Nacional: Contribuir para o monitoramento da mortalidade por doenças crônicas não transmissíveis (DCNT), que representam a maior causa de óbitos em todo o país. Além de ser um importante parâmetro para planejamento e pactuação de serviços de saúde, em todos os níveis de atenção, voltados aos portadores de doenças crônicas.</t>
  </si>
  <si>
    <t xml:space="preserve">INDICADOR 1: Mortalidade prematura DCNT: </t>
  </si>
  <si>
    <t>Parâmetro Nacional:  Redução de 2% em relação ao ano anterior</t>
  </si>
  <si>
    <t>ÁREA TÉCNICA RESPONSÁVEL: REDE DE CRONICAS/SUSAM FONE: 3643-6170 e-mail: joselita.nobre@saude.am.gov.br</t>
  </si>
  <si>
    <t>INDICADOR 2: Proporção de óbitos de mulheres em idade fértil (10 a 49 anos) investigados.</t>
  </si>
  <si>
    <t>Diretriz. Aprimorar as redes de atenção e promover o cuidado integral às pessoas nos vários ciclos de vida (criança, adolescente, jovem, adulto e idoso), considerando as questões de gênero e das populações em situação de vulnerabilidade social, na atenção básica, nas redes temáticas e nas redes de atenção nas regiões de saúde</t>
  </si>
  <si>
    <t>Objetivo Nacional: Permite detectar casos de óbitos maternos não declarados ou descartar, após investigação, a possibilidade dos óbitos dessas mulheres terem sido maternos, independente da causa declarada no registro original. Possibilita, também, identificar fatores determinantes que originaram o óbito materno, com o objetivo de apoiar aos gestores locais na adoção de medidas direcionadas a resolver o problema, que possam evitar a ocorrência de eventos similares.</t>
  </si>
  <si>
    <t>Parâmetro Nacional:  &gt; 90%</t>
  </si>
  <si>
    <t>Diretriz. Aprimorar as redes de atenção e promover o cuidado integral às pessoas nos vários ciclos de vida (criança, adolescente, jovem, adulto e idoso), considerando as questões de gênero e das populações em situação de vulnerabilidade social, na atenção básica, nas redes temáticas e nas redes de atenção nas regiões de saúde.</t>
  </si>
  <si>
    <t>Objetivo Nacional: Possibilita a inferência sobre a qualidade das informações relativas às causas de mortalidade, pela aferição da participação proporcional dos óbitos com causa definida no total de óbitos não fetais notificados.</t>
  </si>
  <si>
    <t>Parâmetro Nacional:  ≥ 95,00%.</t>
  </si>
  <si>
    <t>INDICADOR 4: Proporção de vacinas selecionadas do Calendário Nacional de Vacinação para crianças menores de dois anos de idade - Pentavalente (3ª dose), Pneumocócica 10-valente (2ª dose), Poliomielite (3ª dose) e Tríplice viral (1ª dose) - com cobertura vacinal preconizada</t>
  </si>
  <si>
    <t>INDICADOR 3: PROPORÇÃO DE REGISTRO DE ÓBITOS COM CAUSA BÁSICA DEFINIDA</t>
  </si>
  <si>
    <t>Diretriz. Reduzir e prevenir riscos e agravos à saúde da população por meio das ações de vigilância, promoção e proteção, com foco na prevenção de doenças crônicas não transmissíveis, acidentes e violências, no controle das doenças transmissíveis e na promoção do envelhecimento saudável.</t>
  </si>
  <si>
    <t>Objetivo Nacional: As vacinas selecionadas estão voltadas para o controle de doenças de significativa importância, sendo fundamental a manutenção de elevadas e homogêneas coberturas vacinais como estratégia para manter e ou avançar em relação à situação atual</t>
  </si>
  <si>
    <t>INDICADOR 5: Proporção de casos de doenças de notificação compulsória imediata (DNCI) encerrados em até 60 dias após notificação</t>
  </si>
  <si>
    <t>Diretriz.Reduzir e prevenir riscos e agravos à saúde da população por meio das ações de vigilância, promoção e proteção, com foco na prevenção de doenças crônicas não transmissíveis, acidentes e violências, no controle das doenças transmissíveis e na promoção do envelhecimento saudável.</t>
  </si>
  <si>
    <t>Objetivo Nacional:Possibilita a inferência sobre a qualidade do atendimento dos serviços de saúde à pessoa acometida pela hanseníase, expressando a efetividade desses serviços em assegurar a adesão ao tratamento até a alta. É de grande relevância, uma vez que a cura se refletirá na redução dos focos de contágio da doença e contribuirá para prevenção das incapacidades físicas. Nesse contexto, chama-se atenção para o custo elevado dos programas de reabilitação, que oneram a gestão, restringindo o investimento em ações preventivas.</t>
  </si>
  <si>
    <t>INDICADOR 6: PROPORÇÃO DE CURA DOS CASOS NOVOS DE HANSENÍASE DIAGNOSTICADOS NOS ANOS DAS COORTES</t>
  </si>
  <si>
    <t>Parâmetro Nacional:  ≥ 83,5%   Linha de Base: 2015.</t>
  </si>
  <si>
    <t>INDICADOR 7:Número de casos autóctones de malária.</t>
  </si>
  <si>
    <t>Objetivo Nacional:É um indicador que está relacionado à transmissão de malária; contribui para orientação e avaliação das ações de vigilância epidemiológica e controle da doença; permite análise de todo país e por período ao longo do ano.</t>
  </si>
  <si>
    <t>Parâmetro Nacional: 138.224 casos autóctones</t>
  </si>
  <si>
    <t>N. Absolutos</t>
  </si>
  <si>
    <t>Objetivo Nacional: O indicador objetiva mensurar e monitorar os novos casos de sífilis congênita em menores de um ano de idade e expressa a qualidade do pré-natal, uma vez que a sífilis pode ser diagnosticada e tratada em duas oportunidades: durante a gestação e durante o parto. O tratamento da gestante reduz a probabilidade de transmissão vertical da sífilis e, consequentemente, a sífilis congênita.</t>
  </si>
  <si>
    <t>Parâmetro Nacional:  19.228 casos</t>
  </si>
  <si>
    <t>Objetivo Nacional:Expressa o número de casos novos de aids na população de menores de 5 anos de idade, residente em determinado local, no ano considerado, medindo o risco de ocorrência de casos novos de aids nessa população</t>
  </si>
  <si>
    <t>INDICADOR 9: NÚMERO DE CASOS NOVOS DE AIDS EM MENORES DE 5 ANOS</t>
  </si>
  <si>
    <t>Parâmetro Nacional: 389 CASOS</t>
  </si>
  <si>
    <t>Diretriz.Reduzir e prevenir os riscos e agravos à saúde da população, por meio das ações de vigilância, promoção e proteção, com foco na prevenção de doenças crônicas não transmissíveis, acidentes e violências, no controle das doenças transmissíveis e na promoção do envelhecimento saudável.</t>
  </si>
  <si>
    <t>Objetivo Nacional: Avalia a proporção de amostras de água analisadas conforme determinado pela Diretriz Nacional do Plano de Amostragem da Vigilância da Qualidade da Água para Consumo Humano, inferindo na qualidade da água consumida pela população.</t>
  </si>
  <si>
    <t>Parâmetro Nacional:  PESO É 1</t>
  </si>
  <si>
    <t>INDICADOR 10: PROPORÇÃO DE ANÁLISES REALIZADAS EM AMOSTRAS DE ÁGUA PARA CONSUMO HUMANO QUANTO AOS PARÂMETROS COLIFORMES TOTAIS, CLORO RESIDUAL LIVRE E TURBIDEZ</t>
  </si>
  <si>
    <t>Diretriz.Ampliar e qualificar o acesso aos serviços de saúde de qualidade, em tempo adequado, com ênfase na humanização, equidade e no atendimento das necessidades de saúde, aprimorando a política de atenção básica, especializada, ambulatorial e hospitalar, e garantindo o acesso a medicamentos no âmbito do SUS</t>
  </si>
  <si>
    <t>Objetivo Nacional: Análise de variações geográficas e temporais no acesso a exames preventivos para câncer do colo do útero da população feminina na faixa etária de 25 a 64 anos, identificando situações de desigualdade e tendências que demandem ações e estudos específicos.</t>
  </si>
  <si>
    <t>INDICADOR 11: RAZÃO DE EXAMES CITOPATOLÓGICOS DO COLO DO ÚTERO EM MULHERES DE 25 A 64 ANOS E A POPULAÇÃO DA MESMA FAIXA ETÁRIA</t>
  </si>
  <si>
    <t>Parâmetro Nacional:  0,42 (2015)</t>
  </si>
  <si>
    <t>Diretriz.Ampliar e qualificar o acesso aos serviços de saúde de qualidade, em tempo adequado, com ênfase na humanização, equidade e no atendimento das necessidades de saúde, aprimorando a política de atenção básica, especializada, ambulatorial e hospitalar, e garantindo o acesso a medicamentos no âmbito do SUS.</t>
  </si>
  <si>
    <t>Objetivo Nacional: Medir o acesso e a realização de exames de rastreamento de câncer de mama pelas mulheres de 50 a 69 anos. Estima-se que cerca de 25% a 30% das mortes por câncer de mama na população entre 50 e 69 anos podem ser evitadas com estratégias de rastreamento populacional que garantam alta cobertura da população-alvo, qualidade dos exames e tratamento adequado (WHO, 2008).</t>
  </si>
  <si>
    <t>INDICADOR 12: RAZÃO DE EXAMES DE MAMOGRAFIA DE RASTREAMENTO REALIZADOS EM MULHERES DE 50 A 69 ANOS E POPULAÇÃO DA MESMA FAIXA ETÁRIA</t>
  </si>
  <si>
    <t>INDICADOR 13: PROPORÇÃO DE PARTO NORMAL NO SUS E NA SAÚDE SUPLEMENTAR</t>
  </si>
  <si>
    <t>Objetivo Nacional: Avaliar o acesso e a qualidade da assistência pré-natal e ao parto, supondo que uma boa assistência aumente o percentual de partos normais.</t>
  </si>
  <si>
    <t>Parâmetro Nacional:  70,00%</t>
  </si>
  <si>
    <t>Objetivo Nacional: Monitora a tendência da gravidez de adolescentes de 10 a 19 anos no Brasil com o objetivo de nortear as ações de saúde nas unidades básicas, escolas (programa saúde na escola) e maternidades no território. Subsidiar processos de planejamento, gestão e avaliação de políticas e ações voltadas para a promoção da saúde sexual e saúde reprodutiva de adolescentes.</t>
  </si>
  <si>
    <t>INDICADOR 14:Proporção de gravidez na adolescência entre as faixas etárias 10 a 19 anos</t>
  </si>
  <si>
    <t>Parâmetro Nacional:  18,87 (2014)</t>
  </si>
  <si>
    <t>Objetivo Nacional: Monitorar a assistência pré-natal, a vinculação da gestante ao local de ocorrência do parto evitando a sua peregrinação e as boas práticas durante o atendimento ao parto e nascimento e a qualidade da atenção hospitalar ofertada a crianças menores de 1 ano.</t>
  </si>
  <si>
    <t>INDICADOR 15: TAXA DE MORTALIDADE INFANTIL</t>
  </si>
  <si>
    <t>Parâmetro Nacional:  14,4 (2013)</t>
  </si>
  <si>
    <t>INDICADOR 16: Número de óbitos maternos em determinado período e local de residência</t>
  </si>
  <si>
    <t>Parâmetro Nacional: 1.570 (2015)</t>
  </si>
  <si>
    <t>Objetivo Nacional: Avaliar o acesso e a qualidade da assistência ao pré-natal e ao parto, supondo que uma boa assistência pautada nas boas práticas de atenção ao parto e nascimento reduzam as mortes maternas evitáveis. Considerando que as principais causas de mortes são hipertensão, hemorragia e infecções perinatais.</t>
  </si>
  <si>
    <t>Diretriz. Ampliar e qualificar o acesso aos serviços de saúde de qualidade, em tempo adequado, com ênfase na humanização, equidade e no atendimento das necessidades de saúde, aprimorando a política de atenção básica, especializada, ambulatorial e hospit</t>
  </si>
  <si>
    <t>Objetivo Nacional: Indicador selecionado considerando a centralidade da Atenção Básica no SUS, com a proposta de constituir-se como ordenadora do cuidado nos sistemas locorregionais de Saúde e eixo estruturante de programas e projetos; além de favorecer a capacidade resolutiva e os processos de territorialização e regionalização em saúde.</t>
  </si>
  <si>
    <t>INDICADOR 17: Cobertura populacional estimada pelas equipes de Atenção Básica</t>
  </si>
  <si>
    <t>Parâmetro Nacional:  considerado para as eSF o parâmentro de 3.450, e para as equipes eAB e eSF parametrizadas é considerado o parâmetro de 3.000. Assim, é indicador de cobertura não deve passar de 100%; caso ultrapasse este valor, então considerar no numerador a “Estimativa populacional”.</t>
  </si>
  <si>
    <t>ÁREA TÉCNICA RESPONSÁVEL: Gerência de atenção basica FONE:  3643-6111 e-mail: dabe@saude.am.gov.br</t>
  </si>
  <si>
    <t>Objetivo Nacional: Monitorar as famílias beneficiárias do PBF (famílias em situação de pobreza e extrema pobreza com dificuldade de acesso e de frequência aos serviços de Saúde) no que se refere às condicionalidades de Saúde, que tem por objetivo ofertar ações básicas, potencializando a melhoria da qualidade de vida das famílias e contribuindo para a sua inclusão social.</t>
  </si>
  <si>
    <t>Parâmetro Nacional:   ≥ 72,5%</t>
  </si>
  <si>
    <t>INDICADOR 18:  COBERTURA DE ACOMPANHAMENTO DAS CONDICIONALIDADES DE SAÚDE DO PROGRAMA BOLSA FAMÍLIA</t>
  </si>
  <si>
    <t>Objetivo Nacional: Medir a ampliação de acesso a serviços de saúde bucal na população no âmbito da Atenção Básica. Possibilitar a análise da situação atual dos serviços ofertados, estimar a necessidade de melhorias e onde devem ser realizadas. Subsidiar os processos de planejamento, gestão e avaliação de políticas públicas voltadas para o acesso aos serviços da Rede de Atenção à Saúde.</t>
  </si>
  <si>
    <t>INDICADOR 19: Cobertura populacional estimada de saúde bucal na atenção básica</t>
  </si>
  <si>
    <t>Objetivo Nacional: Permite avaliar, nas diversas dimensões municipais, o nível de implementação das ações de vigilância sanitária colaborando para uma coordenação estadual e nacional mais efetiva. Esse indicador é composto pelos grupos de ações identificadas como necessárias para serem executadas em todos os municípios brasileiros ao longo do ano, por se tratarem dos grupos de ações essenciais à atuação da vigilância sanitária local.</t>
  </si>
  <si>
    <t>INDICADOR 20: PERCENTUAL DE MUNICÍPIOS QUE REALIZAM NO MÍNIMO SEIS GRUPOS DE AÇÕES DE VIGILÂNCIA SANITÁRIA, CONSIDERADAS NECESSÁRIAS A TODOS OS MUNICÍPIOS.</t>
  </si>
  <si>
    <t>INDICADOR 21: Ações de matriciamento sistemático realizadas por CAPS com equipes de Atenção Básica</t>
  </si>
  <si>
    <t>Diretriz. Ampliar e qualificar o acesso aos serviços de saúde de qualidade, em tempo adequado, com ênfase na humanização, equidade e no atendimento das necessidades de saúde, aprimorando a política de atenção básica, especializada, ambulatorial e hospitalar, e garantindo o acesso a medicamentos no âmbito do SUS</t>
  </si>
  <si>
    <t>Objetivo Nacional: A integração da Atenção Primária no cuidado em saúde mental constitui uma diretriz internacional para reorganização dos sistemas de saúde, além de constituir uma tarefa imprescindível para alcance de um dos 17 Objetivos de Desenvolvimento Sustentável (“Para 2030, reduzir em um terço a mortalidade prematura por enfermidades não transmissíveis mediante a prevenção, tratamento e promoção da saúde mental e bem estar”)</t>
  </si>
  <si>
    <t>Objetivo Nacional: Evidencia o conjunto de imóveis localizados em áreas infestadas pelo vetor e o quantitativo que realmente foi visitado pelos agentes de controle de endemias, preferencialmente em articulação com os agentes comunitários de saúde, em cada ciclo.</t>
  </si>
  <si>
    <t>INDICADOR 22: NÚMERO DE IMÓVEIS VISITADOS EM PELO MENOS 4 CICLOS DE VISITAS DOMICILIARES PARA CONTROLE DA DENGUE</t>
  </si>
  <si>
    <t>Objetivo Nacional: Identifica as ocupações que apresentam maiores incidências de agravos relacionados ao trabalho, possibilitando a definição de ações de promoção, prevenção, vigilância e assistência, de forma mais adequada.</t>
  </si>
  <si>
    <t>INDICADOR 23: PROPORÇÃO DE MUNICÍPIOS COM CASOS DE DOENÇAS OU AGRAVOS RELACIONADOS AO TRABALHO NOTIFICADOS</t>
  </si>
  <si>
    <t xml:space="preserve">Objetivo Nacional:  Este indicador representa a capacidade de detecção de eventos de saúde pública e qualifica a informação, sendo relevante, pis envolve todas as doenças e agravos que saõ de notificação compulsoria imediata, cuja as medidas de prevenção e controle estão previstas </t>
  </si>
  <si>
    <t>RESULTADO 2014</t>
  </si>
  <si>
    <t>RESULTADO 2015</t>
  </si>
  <si>
    <t>SN</t>
  </si>
  <si>
    <t>V E</t>
  </si>
  <si>
    <t>não realizou</t>
  </si>
  <si>
    <t>Parâmetro Nacional: 0,31 (2015)</t>
  </si>
  <si>
    <t>META 2018</t>
  </si>
  <si>
    <t>RESULTADO 2016</t>
  </si>
  <si>
    <t>RESULTADO 2017</t>
  </si>
  <si>
    <t>-</t>
  </si>
  <si>
    <t>NS</t>
  </si>
  <si>
    <t>Pactuação dos Indicadores do SISPACTO 2018 por Município e Região de Saúde</t>
  </si>
  <si>
    <t>PARAMENTRO NACIONAL:</t>
  </si>
  <si>
    <t xml:space="preserve">Pactuação dos Indicadores do SISPACTO 2018 por Município e Regional de Saúde  </t>
  </si>
  <si>
    <t>/100.000</t>
  </si>
  <si>
    <t xml:space="preserve">Pactuação dos Indicadores do SISPACTO 2018 por Município e Regional de Saúde </t>
  </si>
  <si>
    <t>ÁREA TÉCNICA RESPONSÁVEL: COORDENAÇÃO DE DST/AIDS NA FMT-HVD FONE: 2127-3559 3532  e-mail: dstaids.planejamento@fmt.am.gov.br</t>
  </si>
  <si>
    <t>ÁREA TÉCNICA RESPONSÁVEL: COORDENAÇÃO DE IST/AIDS NA FMT/HVD FONE: 2127-3559 3532  e-mail: dstaids.planejamento@fmt.am.gov.br</t>
  </si>
  <si>
    <t xml:space="preserve">ÁREA TÉCNICA RESPONSÁVEL: REDE DE CRÔNICOS FONE: 3643-6170 e-mail: joselita.nobre@saude.am.gov.br e mariliamuniz@gmail.com                                                                                                                                                   FCECON  FONE: 3655-4604 e-mail: anasselis@gmail.com </t>
  </si>
  <si>
    <t xml:space="preserve">ÁREA TÉCNICA RESPONSÁVEL: REDE DE CRÔNICOS FONE: 3643-6170 e-mail: joselita.nobre@saude.am.gov.br e mariliamuniz@gmail.com                                                                                                                                                        FCECON  FONE: 3655-4604 e-mail: anasselis@gmail.com </t>
  </si>
  <si>
    <t>ÁREA TÉCNICA RESPONSÁVEL: REDE CEGONHA/SAÚDE DA MULHER FONE: 3643-6160; 6183 email: sandracavalcante.silva@gmail.com,  katherinebenevides@gmail.com</t>
  </si>
  <si>
    <t>ÁREA TÉCNICA RESPONSÁVEL: REDE CEGONHA/SAÚDE DA MULHER FONE: 3643-6160; 6183 email: sandracavalcante.silva@gmail.com   katherinebenevides@gmail.com</t>
  </si>
  <si>
    <t>ÁREA TÉCNICA RESPONSÁVEL: REDE CEGONHA/SAÚDE DA MULHER FONE: 3643-6160; 6183 email: sandracavalcante.silva@gmail.com, katherinebenevides@gmail.com</t>
  </si>
  <si>
    <t>85.00%</t>
  </si>
  <si>
    <t>89.57%</t>
  </si>
  <si>
    <t>83.57%</t>
  </si>
  <si>
    <t>89.44%</t>
  </si>
  <si>
    <t>85.17%</t>
  </si>
  <si>
    <t>83.59%</t>
  </si>
  <si>
    <t>90.32%</t>
  </si>
  <si>
    <t>98.04%</t>
  </si>
  <si>
    <t>94.77%</t>
  </si>
  <si>
    <t>97.82%</t>
  </si>
  <si>
    <t>94.50%</t>
  </si>
  <si>
    <t>91.93%</t>
  </si>
  <si>
    <t>58.37%</t>
  </si>
  <si>
    <t>55.65%</t>
  </si>
  <si>
    <t>52.09%</t>
  </si>
  <si>
    <t>50.45%</t>
  </si>
  <si>
    <t>100.00%</t>
  </si>
  <si>
    <t>81.96%</t>
  </si>
  <si>
    <t>82.46%</t>
  </si>
  <si>
    <t>82.51%</t>
  </si>
  <si>
    <t>85.91%</t>
  </si>
  <si>
    <t>84.93%</t>
  </si>
  <si>
    <t>77.88%</t>
  </si>
  <si>
    <t>80.51%</t>
  </si>
  <si>
    <t>74.49%</t>
  </si>
  <si>
    <t>86.24%</t>
  </si>
  <si>
    <t>78.35%</t>
  </si>
  <si>
    <t>77.89%</t>
  </si>
  <si>
    <t>79.12%</t>
  </si>
  <si>
    <t>81.33%</t>
  </si>
  <si>
    <t>78.71%</t>
  </si>
  <si>
    <t>76.38%</t>
  </si>
  <si>
    <t>79.96%</t>
  </si>
  <si>
    <t>82.12%</t>
  </si>
  <si>
    <t>66,12%</t>
  </si>
  <si>
    <t>64,83%</t>
  </si>
  <si>
    <t>63,61%</t>
  </si>
  <si>
    <t>83,50%</t>
  </si>
  <si>
    <t>97,69%</t>
  </si>
  <si>
    <t>95,13%</t>
  </si>
  <si>
    <t>66,93%</t>
  </si>
  <si>
    <t>89,53%</t>
  </si>
  <si>
    <t>61,16%</t>
  </si>
  <si>
    <t>100%</t>
  </si>
  <si>
    <t>81%</t>
  </si>
  <si>
    <t>76,08%</t>
  </si>
  <si>
    <t>98,68%</t>
  </si>
  <si>
    <t>96,48%</t>
  </si>
  <si>
    <t>94,43%</t>
  </si>
  <si>
    <t>71,25%</t>
  </si>
  <si>
    <t>80,17%</t>
  </si>
  <si>
    <t>78,41%</t>
  </si>
  <si>
    <t>81,30%</t>
  </si>
  <si>
    <t>67,40%</t>
  </si>
  <si>
    <t>66,58%</t>
  </si>
  <si>
    <t>53,88%</t>
  </si>
  <si>
    <t>78,42%</t>
  </si>
  <si>
    <t>75,37%</t>
  </si>
  <si>
    <t>75,13%</t>
  </si>
  <si>
    <t>83,54%</t>
  </si>
  <si>
    <t>81,58%</t>
  </si>
  <si>
    <t>91,25%</t>
  </si>
  <si>
    <t>97,91%</t>
  </si>
  <si>
    <t>91,05%</t>
  </si>
  <si>
    <t>88,88%</t>
  </si>
  <si>
    <t>78,92%</t>
  </si>
  <si>
    <t>90,19%</t>
  </si>
  <si>
    <t>89,22%</t>
  </si>
  <si>
    <t>95,58%</t>
  </si>
  <si>
    <t>90,72%</t>
  </si>
  <si>
    <t>82,54%</t>
  </si>
  <si>
    <t>97,62%</t>
  </si>
  <si>
    <t>58,21%</t>
  </si>
  <si>
    <t>57,86%</t>
  </si>
  <si>
    <t>73,82%</t>
  </si>
  <si>
    <t>88,69%</t>
  </si>
  <si>
    <t>99,24%</t>
  </si>
  <si>
    <t>97,03%</t>
  </si>
  <si>
    <t>81,76%</t>
  </si>
  <si>
    <t>75,33%</t>
  </si>
  <si>
    <t>60,71%</t>
  </si>
  <si>
    <t>52,57%</t>
  </si>
  <si>
    <t>49,59%</t>
  </si>
  <si>
    <t>45,81%</t>
  </si>
  <si>
    <t>60,04%</t>
  </si>
  <si>
    <t>63,59%</t>
  </si>
  <si>
    <t>61,60%</t>
  </si>
  <si>
    <t>90,20%</t>
  </si>
  <si>
    <t>74,61%</t>
  </si>
  <si>
    <t>56,04%</t>
  </si>
  <si>
    <t>71,23%</t>
  </si>
  <si>
    <t>77,07%</t>
  </si>
  <si>
    <t>71,43%</t>
  </si>
  <si>
    <t>75,09%</t>
  </si>
  <si>
    <t>85,23%</t>
  </si>
  <si>
    <t>87,16%</t>
  </si>
  <si>
    <t>85,91%</t>
  </si>
  <si>
    <t>84,73%</t>
  </si>
  <si>
    <t>72,65%</t>
  </si>
  <si>
    <t>71,87%</t>
  </si>
  <si>
    <t>76,50%</t>
  </si>
  <si>
    <t>37,77%</t>
  </si>
  <si>
    <t>62,40%</t>
  </si>
  <si>
    <t>61,87%</t>
  </si>
  <si>
    <t>93,73%</t>
  </si>
  <si>
    <t>92,47%</t>
  </si>
  <si>
    <t>70,98%</t>
  </si>
  <si>
    <t>90,25%</t>
  </si>
  <si>
    <t>70,14%</t>
  </si>
  <si>
    <t>52,84%</t>
  </si>
  <si>
    <t>51,38%</t>
  </si>
  <si>
    <t>75,29%</t>
  </si>
  <si>
    <t>74,48%</t>
  </si>
  <si>
    <t>75,23%</t>
  </si>
  <si>
    <t>89,33%</t>
  </si>
  <si>
    <t>71,11%</t>
  </si>
  <si>
    <t>74,44%</t>
  </si>
  <si>
    <t>73,02%</t>
  </si>
  <si>
    <t>61,88%</t>
  </si>
  <si>
    <t>61,51%</t>
  </si>
  <si>
    <t>63,63%</t>
  </si>
  <si>
    <t>81,55%</t>
  </si>
  <si>
    <t>80,26%</t>
  </si>
  <si>
    <t>79,02%</t>
  </si>
  <si>
    <t>70,21%</t>
  </si>
  <si>
    <t>68,68%</t>
  </si>
  <si>
    <t>80,70%</t>
  </si>
  <si>
    <t>78,90%</t>
  </si>
  <si>
    <t>69,89%</t>
  </si>
  <si>
    <t>68,76%</t>
  </si>
  <si>
    <t>73,45%</t>
  </si>
  <si>
    <t>80,44%</t>
  </si>
  <si>
    <t>87,35%</t>
  </si>
  <si>
    <t>41.58%</t>
  </si>
  <si>
    <t>50.21%</t>
  </si>
  <si>
    <t>51.93%</t>
  </si>
  <si>
    <t>54.56%</t>
  </si>
  <si>
    <t>46.24%</t>
  </si>
  <si>
    <t>44.89%</t>
  </si>
  <si>
    <t>45.30%</t>
  </si>
  <si>
    <t>56.86%</t>
  </si>
  <si>
    <t>68.49%</t>
  </si>
  <si>
    <t>69.73%</t>
  </si>
  <si>
    <t>64.96%</t>
  </si>
  <si>
    <t>60.86%</t>
  </si>
  <si>
    <t>41.00%</t>
  </si>
  <si>
    <t>39.33%</t>
  </si>
  <si>
    <t>40.60%</t>
  </si>
  <si>
    <t>35.82%</t>
  </si>
  <si>
    <t>84.73%</t>
  </si>
  <si>
    <t>83.48%</t>
  </si>
  <si>
    <t>77.50%</t>
  </si>
  <si>
    <t>77.83%</t>
  </si>
  <si>
    <t>51.32%</t>
  </si>
  <si>
    <t>50.93%</t>
  </si>
  <si>
    <t>51.20%</t>
  </si>
  <si>
    <t>53.75%</t>
  </si>
  <si>
    <t>48.37%</t>
  </si>
  <si>
    <t>55.24%</t>
  </si>
  <si>
    <t>56.67%</t>
  </si>
  <si>
    <t>62.75%</t>
  </si>
  <si>
    <t>60.81%</t>
  </si>
  <si>
    <t>62.05%</t>
  </si>
  <si>
    <t>59.00%</t>
  </si>
  <si>
    <t>61.29%</t>
  </si>
  <si>
    <t>70.68%</t>
  </si>
  <si>
    <t>68.73%</t>
  </si>
  <si>
    <t>64.02%</t>
  </si>
  <si>
    <t>67.00%</t>
  </si>
  <si>
    <t>40,18%</t>
  </si>
  <si>
    <t>58,61%</t>
  </si>
  <si>
    <t>73,62%</t>
  </si>
  <si>
    <t>18,37%</t>
  </si>
  <si>
    <t>17,91%</t>
  </si>
  <si>
    <t>17,48%</t>
  </si>
  <si>
    <t>92,98%</t>
  </si>
  <si>
    <t>93,29%</t>
  </si>
  <si>
    <t>37,12%</t>
  </si>
  <si>
    <t>75,99%</t>
  </si>
  <si>
    <t>77,78%</t>
  </si>
  <si>
    <t>40,70%</t>
  </si>
  <si>
    <t>71,86%</t>
  </si>
  <si>
    <t>85,49%</t>
  </si>
  <si>
    <t>29,60%</t>
  </si>
  <si>
    <t>28,95%</t>
  </si>
  <si>
    <t>28,33%</t>
  </si>
  <si>
    <t>40,64%</t>
  </si>
  <si>
    <t>46,24%</t>
  </si>
  <si>
    <t>45,23%</t>
  </si>
  <si>
    <t>37,99%</t>
  </si>
  <si>
    <t>54,03%</t>
  </si>
  <si>
    <t>53,58%</t>
  </si>
  <si>
    <t>45,50%</t>
  </si>
  <si>
    <t>44,93%</t>
  </si>
  <si>
    <t>44,39%</t>
  </si>
  <si>
    <t>55,61%</t>
  </si>
  <si>
    <t>48,87%</t>
  </si>
  <si>
    <t>18,84%</t>
  </si>
  <si>
    <t>37,57%</t>
  </si>
  <si>
    <t>37,45%</t>
  </si>
  <si>
    <t>45,80%</t>
  </si>
  <si>
    <t>38,54%</t>
  </si>
  <si>
    <t>41,08%</t>
  </si>
  <si>
    <t>53,90%</t>
  </si>
  <si>
    <t>53,23%</t>
  </si>
  <si>
    <t>52,59%</t>
  </si>
  <si>
    <t>59,30%</t>
  </si>
  <si>
    <t>57,59%</t>
  </si>
  <si>
    <t>56,01%</t>
  </si>
  <si>
    <t>59,72%</t>
  </si>
  <si>
    <t>75,19%</t>
  </si>
  <si>
    <t>87,50%</t>
  </si>
  <si>
    <t>61,97%</t>
  </si>
  <si>
    <t>64,96%</t>
  </si>
  <si>
    <t>64,28%</t>
  </si>
  <si>
    <t>90,31%</t>
  </si>
  <si>
    <t>64,42%</t>
  </si>
  <si>
    <t>55,30%</t>
  </si>
  <si>
    <t>52,97%</t>
  </si>
  <si>
    <t>48,26%</t>
  </si>
  <si>
    <t>78,09%</t>
  </si>
  <si>
    <t>97,04%</t>
  </si>
  <si>
    <t>95,04%</t>
  </si>
  <si>
    <t>93,16%</t>
  </si>
  <si>
    <t>49,24%</t>
  </si>
  <si>
    <t>65,45%</t>
  </si>
  <si>
    <t>48,66%</t>
  </si>
  <si>
    <t>55,88%</t>
  </si>
  <si>
    <t>46,75%</t>
  </si>
  <si>
    <t>46,11%</t>
  </si>
  <si>
    <t>81,39%</t>
  </si>
  <si>
    <t>79,50%</t>
  </si>
  <si>
    <t>77,73%</t>
  </si>
  <si>
    <t>26,01%</t>
  </si>
  <si>
    <t>25,11%</t>
  </si>
  <si>
    <t>24,28%</t>
  </si>
  <si>
    <t>34,73%</t>
  </si>
  <si>
    <t>32,64%</t>
  </si>
  <si>
    <t>34,49%</t>
  </si>
  <si>
    <t>16,44%</t>
  </si>
  <si>
    <t>31,79%</t>
  </si>
  <si>
    <t>44,19%</t>
  </si>
  <si>
    <t>73,60%</t>
  </si>
  <si>
    <t>72,27%</t>
  </si>
  <si>
    <t>63%</t>
  </si>
  <si>
    <t>80,51%</t>
  </si>
  <si>
    <t>78,83%</t>
  </si>
  <si>
    <t>69,04%</t>
  </si>
  <si>
    <t>68,69%</t>
  </si>
  <si>
    <t>66,92%</t>
  </si>
  <si>
    <t>65,28%</t>
  </si>
  <si>
    <t>34,81%</t>
  </si>
  <si>
    <t>57,12%</t>
  </si>
  <si>
    <t>78,77%</t>
  </si>
  <si>
    <t>20,51%</t>
  </si>
  <si>
    <t>20%</t>
  </si>
  <si>
    <t>19,53%</t>
  </si>
  <si>
    <t>71,02%</t>
  </si>
  <si>
    <t>64,50%</t>
  </si>
  <si>
    <t>63,27%</t>
  </si>
  <si>
    <t>43,67%</t>
  </si>
  <si>
    <t>40,49%</t>
  </si>
  <si>
    <t>36,03%</t>
  </si>
  <si>
    <t>25,18%</t>
  </si>
  <si>
    <t>37,44%</t>
  </si>
  <si>
    <t>47,88%</t>
  </si>
  <si>
    <t>62,49%</t>
  </si>
  <si>
    <t>61,64%</t>
  </si>
  <si>
    <t>60,84%</t>
  </si>
  <si>
    <t>54,84%</t>
  </si>
  <si>
    <t>53,74%</t>
  </si>
  <si>
    <t>52,70%</t>
  </si>
  <si>
    <t>67,69%</t>
  </si>
  <si>
    <t>88,68%</t>
  </si>
  <si>
    <t>87,20%</t>
  </si>
  <si>
    <t>27,21%</t>
  </si>
  <si>
    <t>37,90%</t>
  </si>
  <si>
    <t>36,86%</t>
  </si>
  <si>
    <t>83,82%</t>
  </si>
  <si>
    <t>84,10%</t>
  </si>
  <si>
    <t>84,36%</t>
  </si>
  <si>
    <t>63,13%</t>
  </si>
  <si>
    <t>62,45%</t>
  </si>
  <si>
    <t>61,79%</t>
  </si>
  <si>
    <t>46,77%</t>
  </si>
  <si>
    <t>43,16%</t>
  </si>
  <si>
    <t>45,60%</t>
  </si>
  <si>
    <t>49,76%</t>
  </si>
  <si>
    <t>55,84%</t>
  </si>
  <si>
    <t>54,78%</t>
  </si>
  <si>
    <t>54,05%</t>
  </si>
  <si>
    <t>53,72%</t>
  </si>
  <si>
    <t>35,61%</t>
  </si>
  <si>
    <t>69,49%</t>
  </si>
  <si>
    <t>68,12%</t>
  </si>
  <si>
    <t>66,83%</t>
  </si>
  <si>
    <t>77,84%</t>
  </si>
  <si>
    <t>61,82%</t>
  </si>
  <si>
    <t>67,25%</t>
  </si>
  <si>
    <t>61,66%</t>
  </si>
  <si>
    <t>72,13%</t>
  </si>
  <si>
    <t>52,02%</t>
  </si>
  <si>
    <t>58,76%</t>
  </si>
  <si>
    <t>57,73%</t>
  </si>
  <si>
    <t>56,76%</t>
  </si>
  <si>
    <t>ÁREA TÉCNICA RESPONSÁVEL: Saúde do Adolecente e do Jovem Lissalay/ Fone - 3643-6384/ saudeadolecente@saude.am.gov.br</t>
  </si>
  <si>
    <t>ÁREA TÉCNICA RESPONSÁVEL: Saude do Trabalhador/ DABE/SUSAM FONE: 3643-6352 e-mail: saudetrabalhador@saude.am.gov.br,dralaurajane@gmail.com</t>
  </si>
  <si>
    <t>ÁREA TÉCNICA RESPONSÁVEL: Saúde Bucal/DABE/SUSAM FONE: 3643-6352 e-mail:saudebucal@saude.am.gov.br</t>
  </si>
  <si>
    <t>ÁREA TÉCNICA RESPONSÁVEL: Alimentação e nutrição/DABE/SUSAM FONE: 3643-6352 e-mail: joselina.castro@gmail.com, nutricao@saude.am.gov.br,liane_af@hotmail.com</t>
  </si>
  <si>
    <t>Fonte de Dados: DEVISA/FVS-AM (fevereiro de 2018)</t>
  </si>
  <si>
    <t>Amazonas</t>
  </si>
  <si>
    <t>127.95</t>
  </si>
  <si>
    <t>Nº Absoluto</t>
  </si>
  <si>
    <t>RESULTADO 2013 (%)</t>
  </si>
  <si>
    <t>RESULTADO 2014 (%)</t>
  </si>
  <si>
    <t>RESULTADO 2015 (%)</t>
  </si>
  <si>
    <t>RESULTADO 2016 (%)</t>
  </si>
  <si>
    <t>RESULTADO 2017 (%)</t>
  </si>
  <si>
    <t>Fonte de dados: DVA/ FVS, 23.04.2018. Obs: Em 2016, Dos 22 laboratórios implantados, apenas 21 (municípios) realizaram análises, Apuí não realizou nenhuma análise, sob alegação de falta de RH.</t>
  </si>
  <si>
    <r>
      <t xml:space="preserve">Dados totais referentes ao período de janeiro a dezembro de 2016  - </t>
    </r>
    <r>
      <rPr>
        <b/>
        <sz val="10"/>
        <rFont val="Arial"/>
        <family val="2"/>
      </rPr>
      <t>apurados do SISAGUA em 02.02.2017</t>
    </r>
    <r>
      <rPr>
        <sz val="10"/>
        <rFont val="Arial"/>
        <family val="2"/>
      </rPr>
      <t xml:space="preserve"> </t>
    </r>
  </si>
  <si>
    <t>AMAZONAS</t>
  </si>
  <si>
    <t>RESULTADO 2017 (nº ciclos)</t>
  </si>
  <si>
    <t>RESULTADO 2016 (nº ciclos)</t>
  </si>
  <si>
    <r>
      <rPr>
        <b/>
        <sz val="11"/>
        <rFont val="Arial"/>
        <family val="2"/>
      </rPr>
      <t>Comentários da FVS</t>
    </r>
    <r>
      <rPr>
        <sz val="11"/>
        <rFont val="Arial"/>
        <family val="2"/>
      </rPr>
      <t xml:space="preserve"> : Os municipios não cumpriram o ciclo de visitas por vários fatores: em virtude da demissão dos agentes de endemias , falta de informações das visitas realizadas pelos ACSs no SISPNCD, falta de compromisso dos gestores municipais, suscateamento da frota de veiculos, dentre outros.</t>
    </r>
  </si>
  <si>
    <t>Parâmetro Nacional:  Municipal e do DF para 2017 – 100%; Regional e Estadual para 2017 - 100%</t>
  </si>
  <si>
    <r>
      <rPr>
        <b/>
        <sz val="11"/>
        <rFont val="Arial"/>
        <family val="2"/>
      </rPr>
      <t>Comentários da FVS</t>
    </r>
    <r>
      <rPr>
        <sz val="11"/>
        <rFont val="Arial"/>
        <family val="2"/>
      </rPr>
      <t xml:space="preserve"> :A falta de material básico e a estrutura das VISAS, que são de competência dos gestores municipais, assim como também a precariedade dos profissionais em diversos municípios, ocasionou o não alcance da meta anual pelo Estado,ou seja,  o percentual pactuado das ações de vigilância sanitária  necessárias para serem executadas nos municípios.</t>
    </r>
  </si>
  <si>
    <t>Os municípios pactuados são Atalaia do Norte, Benjamin Constant, São Paulo de Olivença e Tabatinga, sendo que destes, o município de Atalaia do Norte é o que apresentou o menor percentual alcançado em relação à meta pactuada (4,01%). O referido município possui captação de água superficial com tratamento, no entanto a cloração da água não ocorre com regularidade dificultando a análise rotineira do parâmetro cloro.</t>
  </si>
  <si>
    <t>Nesta área apenas o município Tefé é pactuado e apesar do funcionamento do laboratório VIGIAGUA no decorrer de 2017 o município alcançou apenas 85,11% da meta. Ressalta-se que não houve análise para o parâmetro cloro no decorrer do ano. O município possui captação de água subterrânea e realiza o tratamento da água (cloro), segundo dados de cadastro no SISAGUA.</t>
  </si>
  <si>
    <t>Apenas o município Coari é pactuado nesta área apresentando alcance de apenas 11,65% da meta. O laboratório VIGIAGUA passou a funcionar a partir do segundo quadrimestre de 2017 no entanto as análises realizadas foram apenas para o parâmetro coliformes.</t>
  </si>
  <si>
    <t xml:space="preserve">Os municípios pactuados são Autazes, Manaus, Nova Olinda do Norte, Presidente Figueiredo e São Gabriel da Cachoeira. Os municípios Autazes e Manaus ultrapassaram a meta pactuada, já os municípios Nova Olinda do Norte e Presidente Figueiredo apesar de estarem com o laboratório funcionando não atingiram o quantitativo pactuado. O caso de São Gabriel da Cachoeira é semelhante ao de Barreirinha, sendo a captação de água subterrânea e sem tratamento, portanto o município não realiza análise de cloro. Ressalta-se que o laboratório VIGIAGUA de São Gabriel da Cachoeira encontra-se com as atividades suspensas e as amostras de água foram enviadas pela equipe do hospital de guarnição e encaminhadas para a realização das análises pelo Lacen. </t>
  </si>
  <si>
    <t>Os municípios pactuados são Itacoatiara e Urucurituba. Itacoatiara apesar do baixo alcance da meta pactuada (19,52 %) manteve o laboratório funcionando durante o ano de 2017 realizando análises dos três parâmetros. Urucurituba também manteve o laboratório VIGIAGUA em funcionamento durante o ano de 2017 alcançando 70,52% da meta.</t>
  </si>
  <si>
    <t>Destes municípios apenas Parintins apresentou resultado significativo, atingindo 60,76% da meta. Maués está com o laboratório parado apesar das inúmeras tentativas de auxílio por parte da FVS por meio da GRNB, colocamos a disposição técnicos e materiais e ainda assim no ano de 2017 o laboratório VIGIAGUA não funcionou, por isso nada foi alcançado (0,0%). Barreirinha apresenta situação diferenciada pois o laboratório realiza apenas análises para coliformes, pois a captação de água é subterrânea e o município não realiza análise nos parâmetros cloro, porque não faz tratamento, e turbidez. Ainda assim a meta pactuada é de 900 amostras sendo 300 para cada parâmetro (coliformes, cloro e turbidez).</t>
  </si>
  <si>
    <t>Nesta área o único município pactuado é Eirunepé, alcançando apenas 15% da meta pactuada. O laboratório VIGIAGUA do referido município não funcionou no primeiro quadrimestre de 2017 e no decorrer do ano foram feitas análises apenas para o parâmetro coliformes.</t>
  </si>
  <si>
    <t>Nesta área apenas o município de Canutama é pactuado. O laboratório VIGIAGUA não funcionou no primeiro e no segundo quadrimestre e o referido município não realiza análises para o parâmetro cloro. A captação de água é subterrânea e não existe tratamento.</t>
  </si>
  <si>
    <t xml:space="preserve">Os municípios pactuados são Apuí, Borba, Manicoré e Novo Aripuanã sendo que destes apenas Novo Aripuanã apresentou resultado negativo. O laboratório do referido município não funcionou em 2017 em razão do roubo de equipamentos. A Prefeitura comunicou a FVS e apresentou o Boletim de Ocorrência e novos equipamentos foram enviados em substituição aos roubados. Um novo bioquímico foi contratado e o mesmo deverá ser treinado pelo Lacen ainda no primeiro quadrimestre de 2018. </t>
  </si>
  <si>
    <t>Comentários e Justificativas da FVS/AM</t>
  </si>
  <si>
    <t xml:space="preserve">     O Estado do Amazonas, notificou no primeiro quadrimestre de 2017, 18.122 casos de malária, o que corresponde a um aumento de 5,42% em relação ao mesmo período de 2016, no qual notificou 17.189 casos de malária. Porém no segundo quadrimestre notificou 32.425 casos de malária, obtendo um aumento de 120,3% em relação ao mesmo período de 2016 (14.715 casos); e esse aumento se estendeu até o terceiro quadrimestre de 2017 quando notificou 32.112 casos da doença, representando um aumento de 78,1% em comparação ao mesmo período de 2016 (18.25 casos de malária). Portanto, o Estado do Amazonas notificou em 2017, 82.659 casos de malária, o que representa um incremento de 65,5% em relação ao mesmo período de 2016 (49.929 casos da doença). A Regional Manaus e Entorno e Alto Rio Negro, concentra a maior proporção de casos, com 56% dos casos notificados em 2017.     O município de São Gabriel da Cachoeira foi o que notificou o maior número de casos em 2017,com 12.279 casos, seguido da capital Manaus com 10.513 e Barcelos com 8.373. 
     É importante destacar que a FVS-AM, vem mantendo o apoio a esses municípios por meio de visitas técnicas, capacitações para Gerentes, supervisores e microscopistas, bem como distribuição de equipamentos para fortalecer o controle vetorial, e transportes (fluviais e terrestres) garantindo assim, as ações de controle de malária principalmente nos municípios prioritários; As ações de vigilância e controle tem sido intensificadas, tais como Busca ativa de casos, Diagnóstico precoce, fomento ao uso dos mosquiteiros impregnados, assim como as demais ações de controle vetorial.
    Diante do exposto, justifica-se o aumento dos casos de malária no Estado do Amazonas, em virtude da fragilidade técnica nos municípios, que são os executores das atividades de vigilância e controle, o que tem relação direta com as mudanças políticas que aconteceram em 54 municípios onde assumiram em 2017 novos prefeitos, havendo mudanças importantes no corpo técnico das gerencias, com a incorporação de novos agentes e gerentes de endemias, muitos deles sem nenhuma experiência.
</t>
  </si>
  <si>
    <t>Comentários e Justificativas da FVS/AM :</t>
  </si>
  <si>
    <t>Parâmetro Nacional:  80 %</t>
  </si>
  <si>
    <r>
      <rPr>
        <b/>
        <sz val="11"/>
        <rFont val="Arial"/>
        <family val="2"/>
      </rPr>
      <t>Comentários da FVS</t>
    </r>
    <r>
      <rPr>
        <sz val="11"/>
        <rFont val="Arial"/>
        <family val="2"/>
      </rPr>
      <t xml:space="preserve"> :A meta foi alcançada pelo Estado em 85,10 % . Destaca-se como maior contribuição para este resultado, o monitoramanto contínuo da vigilância epidemiológica da FVS junto aos municípios, para que o encerramento oportuno das DNCI fossem concluídos dentro do prazo cada agravo. </t>
    </r>
  </si>
  <si>
    <t>META 2018*</t>
  </si>
  <si>
    <t>*Meta do indicador: Conforme o calendário de vacinação , é alcançar no minimo, 95% de cada vacina( Pentavalente (3ª dose), Pneumocócica 10-valente (2ª dose), Poliomielite (3ª dose) e Tríplice viral (1ª dose) ).</t>
  </si>
  <si>
    <r>
      <rPr>
        <b/>
        <sz val="11"/>
        <rFont val="Arial"/>
        <family val="2"/>
      </rPr>
      <t>Comentários da FVS</t>
    </r>
    <r>
      <rPr>
        <sz val="11"/>
        <rFont val="Arial"/>
        <family val="2"/>
      </rPr>
      <t xml:space="preserve"> : A meta de manutenção de elevadas e homogeneas coberturas vacinais é de no minimo 75% dos municipios, no Estado. Em 2017,não foi alcançada, apenas em 14,52% dos municípios. Ressaltam-se  alguns fatores que contribuiram como: a falta de compromisso dos gestores de alguns municípios; falta de recursos financeiros suficientes para realização de vacinação de rotina em áreas de difícil acesso nos municípios;  a não execução da vacina nas zonas rurais e indígenas dos municípios, pois algumas vacinas são multidoses e necessitam de vários deslocamentos até as comunidades para que a cobertura vacinal seja atingida; e a alta rotatividade de recursos humanos capacitados. </t>
    </r>
  </si>
  <si>
    <r>
      <rPr>
        <b/>
        <sz val="11"/>
        <rFont val="Arial"/>
        <family val="2"/>
      </rPr>
      <t>Comentários da FVS</t>
    </r>
    <r>
      <rPr>
        <sz val="11"/>
        <rFont val="Arial"/>
        <family val="2"/>
      </rPr>
      <t xml:space="preserve"> :A alta rotatividade de profissionais nos municípios, interferiu em manter os técnicos capacitados pela FVS, aliado as dificuldades de acesso à óbitos ocorridos em Zonas Rural e indígenas, impactaram consideravelmente para o não alcance dessa meta pelo Estado , em 2017.</t>
    </r>
  </si>
  <si>
    <r>
      <rPr>
        <b/>
        <sz val="11"/>
        <color theme="1"/>
        <rFont val="Arial"/>
        <family val="2"/>
      </rPr>
      <t xml:space="preserve">Comentários da FVS </t>
    </r>
    <r>
      <rPr>
        <sz val="11"/>
        <color theme="1"/>
        <rFont val="Arial"/>
        <family val="2"/>
      </rPr>
      <t>: As dificuldades do alcance das metas pelos municípios,  se deve a fatores como: Falta de assistência medica nas zonas rurais dos municípios; Falta de acesso a exames específicos para apoio diagnóstico;  Óbitos detectados por busca ativa após o sepultamento do falecido, dificultando aos médicos diagnosticar causas de morte; em Manaus os óbitos domiciliares são encaminhados aos SPAs para emissão das Declarações de óbitos, que são preenchidos basicamente para efeito de sepultamento, a maioria com o diagnóstico de “causa indeterminada”, o que seria resolvido com a implantação do Serviço de Verificação de Óbitos.</t>
    </r>
  </si>
  <si>
    <t>GERÊNCIA DE APOIO A GESTÃO DESCENTRALIZADA DOS SUS - GAGED</t>
  </si>
  <si>
    <t>GERÊNCIA DE PROGRAMAÇÃO EM SAÚDE - GPS</t>
  </si>
  <si>
    <t>Avaliação dos Indicadores do SISPACTO 2017 por Município e Regional de Saúde  (Deplan enviará planilhas com resultados aos municípios)</t>
  </si>
  <si>
    <t>Diretriz – Redução dos riscos e agravos à saúde da população, por meio das ações de promoção e vigilância em saúde</t>
  </si>
  <si>
    <t>Objetivo Específico- Fortalecer a promoção e vigilância em saúde</t>
  </si>
  <si>
    <t>INDICADOR ESPECÍFICO: N° 01: Proporção de Cura de Casos Novos de Tuberculose Pulmonar com confirmação laboratorial</t>
  </si>
  <si>
    <t xml:space="preserve">META 2016                                                                  </t>
  </si>
  <si>
    <t xml:space="preserve">REALIZADO 2016                                                                  </t>
  </si>
  <si>
    <t>META 2017</t>
  </si>
  <si>
    <t xml:space="preserve">REALIZADO 2017                                                                  </t>
  </si>
  <si>
    <t xml:space="preserve">Análise do Resultado                                                             (justificar o não alcance da meta,  e se alcançou, o que determinou para o bom desempenho)                                       A análise é de responsabilidade do município, podendo ter observações do estado  </t>
  </si>
  <si>
    <t>A Regional não alcançou a meta de 85% de cura em 2016, provavelmente devido à não realização de tratamento diretamente observado, elevada taxa de abandono e/ou mortalidade nos municípios que não alcançaram a meta (com exceção de Amaturá, Jutaí, Tabatinga e Tonantins que obtiveram cura ≥85%); o ano 2017 só será fechado no útimo trimestre de 2018.</t>
  </si>
  <si>
    <t>A Regional alcançou a meta de 85% de cura em 2016, tendo como principais fatores que contribuiram para o alcance da meta, a realização de tratamento diretamente observado e outras estratégias de adesão ao tratamento nos municípios (exceto em Juruá, Maraã e Uarini que não alcançaram a meta); o ano 2017 só será fechado no útimo trimestre de 2018.</t>
  </si>
  <si>
    <t>A Regional não alcançou a meta de 85% de cura em 2016, provavelmente devido à não realização de tratamento diretamente observado, elevada taxa de abandono e/ou mortalidade nos municípios que não alcançaram a meta (com exceção de Autazes, Careiro da Várzea, Nova Olinda do Norte, Presidente Figueiredo e São Gabriel da Cachoeira que obtiveram cura ≥85%); o ano 2017 só será fechado no útimo trimestre de 2018.</t>
  </si>
  <si>
    <t>A Regional não alcançou a meta de 85% de cura em 2016, provavelmente devido à não realização de tratamento diretamente observado, elevada taxa de abandono e/ou mortalidade nos municípios que não alcançaram a meta (com exceção de Itapiranga, São Sebastião do Uatumã, Urucará e Urucurituba que obtiveram cura ≥85%); o ano 2017 só será fechado no útimo trimestre de 2018.</t>
  </si>
  <si>
    <t>A Regional alcançou a meta de 85% de cura em 2016, tendo como principais fatores que contribuiram para o alcance da meta, a realização de tratamento diretamente observado e outras estratégias de adesão ao tratamento nos municípios; o ano 2017 só será fechado no útimo trimestre de 2018.</t>
  </si>
  <si>
    <r>
      <t xml:space="preserve">A Regional não alcançou a meta de 85% de cura em 2016, provavelmente devido à não realização de tratamento diretamente observado, elevada taxa de abandono e/ou mortalidade nos municípios que não alcançaram a meta (com exceção de Carauari, Envira, Ipixuna e Itamarati que obtiveram cura </t>
    </r>
    <r>
      <rPr>
        <b/>
        <sz val="11"/>
        <rFont val="Calibri"/>
        <family val="2"/>
      </rPr>
      <t>≥85%</t>
    </r>
    <r>
      <rPr>
        <b/>
        <sz val="11"/>
        <rFont val="Calibri"/>
        <family val="2"/>
        <scheme val="minor"/>
      </rPr>
      <t>); o ano 2017 só será fechado no útimo trimestre de 2018.</t>
    </r>
  </si>
  <si>
    <t>A Regional quase alcançou a meta de 85% de cura em 2016, tendo como principais fatores que contribuiram para o alcance da meta, a realização de tratamento diretamente observado e outras estratégias de adesão ao tratamento nos municípios; o município de Lábrea foi o que apresentou a menor taxa de cura; o ano 2017 só será fechado no útimo trimestre de 2018.</t>
  </si>
  <si>
    <t>A Regional não alcançou a meta de 85% de cura em nenhum município em 2016, provavelmente devido à não realização de tratamento diretamente observado, elevada taxa de abandono e/ou mortalidade nos municípios; o ano 2017 só será fechado no útimo trimestre de 2018.</t>
  </si>
  <si>
    <t>Fonte de dados: SINAN NET/DVE/PECT/FVS-AM /Base de dados de12/03/2018 Dados sujeitos à revisão</t>
  </si>
  <si>
    <t>Diretriz – Redução dos riscos e agravos à saúde da população, por meio das ações de promoção e vigilância em saúde.</t>
  </si>
  <si>
    <t>Objetivo Específico- Fortalecer a promoção e vigilância em saúde.</t>
  </si>
  <si>
    <r>
      <t xml:space="preserve">INDICADOR ESPECÍFICO ESTADUAL: N° 02: </t>
    </r>
    <r>
      <rPr>
        <b/>
        <sz val="11"/>
        <rFont val="Arial"/>
        <family val="2"/>
      </rPr>
      <t>Proporção de exame anti-HIV realizados entre os casos novos de tuberculose</t>
    </r>
  </si>
  <si>
    <t>Regional apresentou aumento no indicador e alcance da meta mínima de 75% em 2017, graças aos municípios de Amaturá, Benjamin Constant e Tabatinga, porém necessita ampliar nos demais.</t>
  </si>
  <si>
    <t>Excelente testagem para HIV com 100% realizado nos dois anos analisados.</t>
  </si>
  <si>
    <t>Baixa testagem de HIV, município de dificil contato para assessoria, alta rotatividade de profissionais.</t>
  </si>
  <si>
    <t>Excelente aumento da testagem de HIV com relação a 2016 e alcance da meta em 2017.</t>
  </si>
  <si>
    <t xml:space="preserve">Baixa testagem de HIV, apesar da melhora em 2017, ainda não alcançou a meta mínima de 75%. </t>
  </si>
  <si>
    <t>Baixa testagem de HIV, com queda do indicador em 2017, alcance da meta muito distante.</t>
  </si>
  <si>
    <t>Baixa testagem de HIV, com queda do indicador em 2017, alcance da meta distante.</t>
  </si>
  <si>
    <t>Excelente aumento da testagem de HIV em 2017 e alcance da meta.</t>
  </si>
  <si>
    <t>Baixa testagem de HIV, não realizada a testagem em 2017, alcance da meta distante.</t>
  </si>
  <si>
    <t>Regional alcançou a meta mínima de 75% nos dois anos analisados, graças aos municípios de Maraã e Tefé, necessita ampliar nos demais.</t>
  </si>
  <si>
    <t>Testagem de HIV não realizada em 2016 e 2017, alcance da meta distante.</t>
  </si>
  <si>
    <t>Excelente testagem para HIV em 2016 e alcance da meta em 2017, porém com redução em 2017.</t>
  </si>
  <si>
    <t>Ultrapassou a meta para testagem de HIV em 2016 e 2017, com pequena redução em 2017.</t>
  </si>
  <si>
    <t>Regional não alcançou a meta mínima de 75% nos dois anos analisados, apesar de ter apresentado aumento da testagem em alguns municípios em 2017, necessita de ampliar em todos.</t>
  </si>
  <si>
    <t>Excelente aumento da testagem para HIV com relação a 2016 e alcance da meta em 2017.</t>
  </si>
  <si>
    <t>Apresentou aumento da testagem para HIV com relação a 2016, mas não alcançou a meta nos dois anos analisados.</t>
  </si>
  <si>
    <t>Baixa testagem de HIV, alcance da meta distante.</t>
  </si>
  <si>
    <t>Alcançou a meta nos dois anos analisados, manter e/ou ampliar o indicador.</t>
  </si>
  <si>
    <t>Apresentou queda no indicador em 2017, sem alcance da meta, verificar a causa.</t>
  </si>
  <si>
    <t>Apresentou queda no indicador em 2017, sem alcance da meta nos dois analisados, verificar a causa.</t>
  </si>
  <si>
    <t>Regional alcançou a meta mínima de 75% em 2016, com pequena redução em 2017. Necessita ampliar a realização da testagem nos municípios da regional.</t>
  </si>
  <si>
    <t>Excelente testagem para HIV nos dois anos analisados.</t>
  </si>
  <si>
    <t>Baixa testagem para HIV nos dois anos realizados</t>
  </si>
  <si>
    <t>Excelente testagem para HIV com 100% realizado em 2016 e não realizada em 2017. Alta rotatividade dos profissionais?</t>
  </si>
  <si>
    <t xml:space="preserve">Testagem não ralizada em 2016 e baixa testagem para HIV em 2017, </t>
  </si>
  <si>
    <t>Alcance da meta mínima de 75% nos dois anos analisados.</t>
  </si>
  <si>
    <t>Execelente testagem em 2016 e queda do indicador em 2017. Alta rotatividade dos profissionais?</t>
  </si>
  <si>
    <t>Aumento da testagem para HIV com relação a 2016 e alcance da meta em 2017.</t>
  </si>
  <si>
    <t>Baixa testagem para HIV nos dois anos realizados.</t>
  </si>
  <si>
    <t>Alcance da meta mínima de 75% em 2016 e queda no indicador em 2017.</t>
  </si>
  <si>
    <t>Regional não alcançou a meta mínima de 75% nos dois anos analisados, apesar de ter apresentado relevante aumento da testagem em alguns municípios em 2017.</t>
  </si>
  <si>
    <t>Aumento da testagem para HIV com relação a 2016 , mas não alcançou a meta mínima em 2017.</t>
  </si>
  <si>
    <t>Excelente aumento da testagem para HIV com relação a 2016 com 100% em 2017.</t>
  </si>
  <si>
    <t>Excelente aumento da testagem para HIV com relação a 2016 com alcance da meta em 2017.</t>
  </si>
  <si>
    <t>Regional não alcançou a meta mínima de 75% nos dois anos analisados, apesar de ter apresentado aumento da testagem em alguns municípios em 2017.</t>
  </si>
  <si>
    <t>Alcance da meta em 2016 e queda do indicador em 2017. Causas a esclarecer.</t>
  </si>
  <si>
    <t>Baixa testagem para HIV, apesar da ampliação da testagem em 2017, não alcançou a meta.</t>
  </si>
  <si>
    <t>Regional não alcançou a meta mínima de 75% nos dois anos analisados, apesar do relevante aumento da testagem em 2017.</t>
  </si>
  <si>
    <t>Baixa testagem para HIV nos dois anos analizados.</t>
  </si>
  <si>
    <t>Baixa testagem para HIV  e não realizaçdo nos dois anos analizados.</t>
  </si>
  <si>
    <t>Execelente testagem em 2016 e testagem não ralizada em 2017. Causas a esclarecer.</t>
  </si>
  <si>
    <t>Regional não alcançou a meta mínima de 75%, baixa testagem para HIV nos dois anos analisados.</t>
  </si>
  <si>
    <t>Excelente testagem para HIV com 100% realizado em 2016 e não realizada em 2017. Causas a esclarecer.</t>
  </si>
  <si>
    <t>Excelente testagem para HIV com 100% realizado em 2016 e redução em 2017. Alcançou a meta nos dois anos analisados.</t>
  </si>
  <si>
    <t>Baixa testagem para HIV, apesar do aumento em 2017, não alcançou a meta.</t>
  </si>
  <si>
    <t>Testagem para HIV abaixo da meta nos dois anos analizados.</t>
  </si>
  <si>
    <t>Apesar do aumento com relação a 2016, o estado não alcançou a meta mínima de 75%. Necessita da ampliação da realização em todos os municípios.</t>
  </si>
  <si>
    <t>ÁREA TÉCNICA RESPONSÁVEL: FVS FONE: 3182-8550, 3182-8522 e 99991-7588  e-mail: rosemary.pinto@gmail.com   /  helena.trovisco@gmail.com</t>
  </si>
  <si>
    <t>ÁREA TÉCNICA RESPONSÁVEL: FVS FONE: 3182-8550, 3182-8522, 99991-7588 e-mail:  rosemary.pinto@gmail.com   /  helena.trovisco@gmail.com</t>
  </si>
  <si>
    <r>
      <rPr>
        <b/>
        <sz val="11"/>
        <color indexed="17"/>
        <rFont val="Arial"/>
        <family val="2"/>
      </rPr>
      <t>Meta:</t>
    </r>
    <r>
      <rPr>
        <sz val="11"/>
        <rFont val="Arial"/>
        <family val="2"/>
      </rPr>
      <t>Garantir a realização de exames anti-HIV, com a meta mínima de</t>
    </r>
    <r>
      <rPr>
        <b/>
        <sz val="11"/>
        <rFont val="Arial"/>
        <family val="2"/>
      </rPr>
      <t xml:space="preserve"> ≥ 75%</t>
    </r>
    <r>
      <rPr>
        <sz val="11"/>
        <rFont val="Arial"/>
        <family val="2"/>
      </rPr>
      <t xml:space="preserve">  dos casos novos de tuberculose/</t>
    </r>
    <r>
      <rPr>
        <b/>
        <sz val="11"/>
        <color indexed="17"/>
        <rFont val="Arial"/>
        <family val="2"/>
      </rPr>
      <t>Unidade de Medida:</t>
    </r>
    <r>
      <rPr>
        <sz val="11"/>
        <rFont val="Arial"/>
        <family val="2"/>
      </rPr>
      <t xml:space="preserve"> Percentual</t>
    </r>
  </si>
  <si>
    <r>
      <rPr>
        <b/>
        <sz val="11"/>
        <color indexed="17"/>
        <rFont val="Arial"/>
        <family val="2"/>
      </rPr>
      <t xml:space="preserve">Meta: </t>
    </r>
    <r>
      <rPr>
        <sz val="11"/>
        <rFont val="Arial"/>
        <family val="2"/>
      </rPr>
      <t>Aumentar a proporção de Cura, com a meta no minimo  ≥ 85% dos casos novos de TB/</t>
    </r>
    <r>
      <rPr>
        <b/>
        <sz val="11"/>
        <color indexed="17"/>
        <rFont val="Arial"/>
        <family val="2"/>
      </rPr>
      <t xml:space="preserve">Unidade de Medida: </t>
    </r>
    <r>
      <rPr>
        <sz val="11"/>
        <rFont val="Arial"/>
        <family val="2"/>
      </rPr>
      <t>Percentual</t>
    </r>
  </si>
  <si>
    <r>
      <t>1)</t>
    </r>
    <r>
      <rPr>
        <b/>
        <sz val="13"/>
        <color rgb="FF000000"/>
        <rFont val="Calibri"/>
        <family val="2"/>
        <scheme val="minor"/>
      </rPr>
      <t> </t>
    </r>
    <r>
      <rPr>
        <b/>
        <u/>
        <sz val="13"/>
        <color rgb="FF000000"/>
        <rFont val="Calibri"/>
        <family val="2"/>
        <scheme val="minor"/>
      </rPr>
      <t>A proposta de pactuação dos indicadores 2017-2021 por Município,</t>
    </r>
    <r>
      <rPr>
        <b/>
        <u/>
        <sz val="12"/>
        <color rgb="FF000000"/>
        <rFont val="Calibri"/>
        <family val="2"/>
        <scheme val="minor"/>
      </rPr>
      <t> </t>
    </r>
    <r>
      <rPr>
        <sz val="11"/>
        <color rgb="FF000000"/>
        <rFont val="Calibri"/>
        <family val="2"/>
        <scheme val="minor"/>
      </rPr>
      <t> esta definida atraves da Resolução da Comissão Intergestores Tripartite (CIT) no 8, de 24 de novembro de 2016, estabelece as Diretrizes, Objetivos, Metas e Indicadores 2017-2021 com vistas ao fortalecimento do Planejamento do Sistema Único de Saúde (SUS) e a implementação do Contrato Organizativo da Ação Publica da Saúde (Coap).Os indicadores, relacionados a diretrizes nacionais, são compostos por 20 indicadores universais, ou seja, de pactuação comum e obrigatória e 3 indicadores específicos, de pactuação obrigatória quando forem observadas as especificidades no território, conforme orientações nas fichas.</t>
    </r>
  </si>
  <si>
    <r>
      <rPr>
        <sz val="14"/>
        <color theme="1"/>
        <rFont val="Calibri"/>
        <family val="2"/>
        <scheme val="minor"/>
      </rPr>
      <t xml:space="preserve">3)  </t>
    </r>
    <r>
      <rPr>
        <b/>
        <u/>
        <sz val="13"/>
        <color theme="1"/>
        <rFont val="Calibri"/>
        <family val="2"/>
        <scheme val="minor"/>
      </rPr>
      <t xml:space="preserve">Orientações Gerais: </t>
    </r>
    <r>
      <rPr>
        <sz val="11"/>
        <color theme="1"/>
        <rFont val="Calibri"/>
        <family val="2"/>
        <scheme val="minor"/>
      </rPr>
      <t xml:space="preserve">
Pactuação Municipal e Pactuação Regional
a) A liberação para preenchimentos e registro das Metas para 2018, conforme informado pela área técnica do MS estará disponivel em breve em um novo sistema;
b) A população de referencia para cálculo das metas será considerada a 2015, pois esta estão disponibilizadas no site do DATASUS;
c) O indicador 14 Proporção de gravidez na adolescência entre as faixas etárias 10 a 19 anos, somente será pactuado pelos muncipios, estado e DF.
d) As informações para pactuação das metas dos indicadores " 17  Cobertura populacional estimada pelas equipes de Atenção Básica e 19 Cobertura populacional estimada de saúde bucal na Atenção Básica" , o CNES não oferta o necessario para consulta, por tanto o Ministerio da Saúde através da equipe tecnica do DAB/MS, estarão disponibilizando atraves do site oficial do DAB/MS os dados necessario para calculo destes indicadores.
e) O indicador 22 - Número de ciclos que atingiram mínimo de 80% de cobertura de imóveis visitados para controle vetorial da dengue, somente será pactuado pelos municipios e Distrito Federal. Este indicador so será considerado 80%  quando realizado minimamente 04 ciclos.
f) Todos as dúvidas quanto a método de busca, cálculo relevantes a pactuação do quinquênio poderá ser esclarecidas com as areas técnicas do Estado disponível em cada guia com seu indicador.
g) Todos os municipios deverão encaminhar ao CMS para conhecimento e apreciação as metas de indicadores pactuadas para 2018.                                                                                                                                                                                                                              h) Disponiblizado série histórica de resultados dos indicadores por município e regional, e campo para preenchimento da meta 2018 proposta por município. Assim podemos esta sinalizando de maneira clara a situação de cada indicador.</t>
    </r>
  </si>
  <si>
    <r>
      <t>2)</t>
    </r>
    <r>
      <rPr>
        <sz val="12"/>
        <color rgb="FF000000"/>
        <rFont val="Calibri"/>
        <family val="2"/>
        <scheme val="minor"/>
      </rPr>
      <t> </t>
    </r>
    <r>
      <rPr>
        <b/>
        <u/>
        <sz val="13"/>
        <color rgb="FF000000"/>
        <rFont val="Calibri"/>
        <family val="2"/>
        <scheme val="minor"/>
      </rPr>
      <t xml:space="preserve">Ficha de Qualificação dos indicadores INSTRUTIVO </t>
    </r>
    <r>
      <rPr>
        <sz val="11"/>
        <color rgb="FF000000"/>
        <rFont val="Calibri"/>
        <family val="2"/>
        <scheme val="minor"/>
      </rPr>
      <t>foram apresentadas para as áreas técnicas e divulgadas nacionalmente.</t>
    </r>
  </si>
  <si>
    <t>OBSERVAÇÃO              (Área Técnica do Estado)</t>
  </si>
  <si>
    <t>OBSERVAÇÃO                          (Área Técnica do Estado)</t>
  </si>
  <si>
    <r>
      <rPr>
        <sz val="14"/>
        <color theme="1"/>
        <rFont val="Calibri"/>
        <family val="2"/>
        <scheme val="minor"/>
      </rPr>
      <t>4)</t>
    </r>
    <r>
      <rPr>
        <b/>
        <sz val="13"/>
        <color theme="1"/>
        <rFont val="Calibri"/>
        <family val="2"/>
        <scheme val="minor"/>
      </rPr>
      <t xml:space="preserve"> </t>
    </r>
    <r>
      <rPr>
        <b/>
        <u/>
        <sz val="13"/>
        <color theme="1"/>
        <rFont val="Calibri"/>
        <family val="2"/>
        <scheme val="minor"/>
      </rPr>
      <t>Desenvolvimento:</t>
    </r>
    <r>
      <rPr>
        <b/>
        <u/>
        <sz val="12"/>
        <color theme="1"/>
        <rFont val="Calibri"/>
        <family val="2"/>
        <scheme val="minor"/>
      </rPr>
      <t xml:space="preserve">
</t>
    </r>
    <r>
      <rPr>
        <b/>
        <sz val="12"/>
        <color theme="1"/>
        <rFont val="Calibri"/>
        <family val="2"/>
        <scheme val="minor"/>
      </rPr>
      <t>4.1</t>
    </r>
    <r>
      <rPr>
        <b/>
        <u/>
        <sz val="12"/>
        <color theme="1"/>
        <rFont val="Calibri"/>
        <family val="2"/>
        <scheme val="minor"/>
      </rPr>
      <t xml:space="preserve"> Metodologia, Fluxo e Cronograma da Proposta de Pactuação Municipal 2018</t>
    </r>
    <r>
      <rPr>
        <sz val="11"/>
        <color theme="1"/>
        <rFont val="Calibri"/>
        <family val="2"/>
        <scheme val="minor"/>
      </rPr>
      <t xml:space="preserve">
1. Avaliação dos resultados das metas e indicadores 2014 a 2017 por município; 
2. Consultar as ficha de qualificação dos indicadores (INSTRUTIVO).
3. O município estabelecerá as metas da pactuação 2018 juntamente com as áreas técnicas;
4. O município terá até o dia 07/05/2018 para encaminhar ao Grupo Técnico (GT) sua proposta de pactuação 2018, através do e-mail susam.dabe@gmail.com;
5. O GT consolidará todas as metas 2018 e enviará para análise das áreas técnicas do estado até o dia 11/05/2018;
6. As áreas técnicas do estado terão até o dia 18/05/2018 para devolver suas observações ao GT;  
7. O GT enviará dia 21/05/2018 aos municípios as observações feitas pelo estado;
8. Os municípios deverão encaminhar a CIR de sua regional sua proposta de pactuação 2018, até o dia 23/05/2018 para subsidiar a pactuação regional;
9. Os municípios deveram registrar, salvar e enviar no sistema DigiSUS - Módulo Planejamento, a pactuação 2018, através do site: xxxx, até dia 31/05/2018;
10. O conselho municipal aprovará a pactuação 2018 no DigiSUS  - Módulo Planejamento;
11. O estado homologará a pactuação 2018, enviadas pelos municípios e aprovados pelos conselhos, através do sistema DigiSUS. 
</t>
    </r>
  </si>
  <si>
    <r>
      <rPr>
        <b/>
        <sz val="12"/>
        <color theme="1"/>
        <rFont val="Calibri"/>
        <family val="2"/>
        <scheme val="minor"/>
      </rPr>
      <t xml:space="preserve">4.2 </t>
    </r>
    <r>
      <rPr>
        <b/>
        <u/>
        <sz val="12"/>
        <color theme="1"/>
        <rFont val="Calibri"/>
        <family val="2"/>
        <scheme val="minor"/>
      </rPr>
      <t>Metodologia, Fluxo e Cronograma da Proposta de Pactuação Regional 2018</t>
    </r>
    <r>
      <rPr>
        <sz val="12"/>
        <color theme="1"/>
        <rFont val="Calibri"/>
        <family val="2"/>
        <scheme val="minor"/>
      </rPr>
      <t xml:space="preserve">  </t>
    </r>
    <r>
      <rPr>
        <sz val="11"/>
        <color theme="1"/>
        <rFont val="Calibri"/>
        <family val="2"/>
        <scheme val="minor"/>
      </rPr>
      <t xml:space="preserve">                                                                                                                                                                                         1. 1. Avaliação dos resultados das metas e indicadores 2014 a 2017 por regional; 
2. Consultar as Ficha de Qualificação dos indicadores (INSTRUTIVO);
3. O GT Irá propor as metas regionais conforme parâmetros assistenciais nacionais e conforme as pactuações municipais, até o dia 08/06/2018; 
4. Os coordenadores de CIR terão até o dia 29/06/2018 para consensuar na CIR as metas regionais 2018 e encaminhar ao GT;
5. O GT consolidará todas as pactuações regionais 2018 e enviará para análise das áreas técnicas do estado até o dia 04/07/2018;
6. As áreas técnicas do estado terão até o dia 11/07/2018 para devolver suas observações ao GT;  
7. O GT enviará dia 18/07/2018 aos Coordenadores de CIR as observações feitas pelo estado;
8. Os coordenadores de CIR deverão registrar, salvar e enviar no sistema DigiSUS - Módulo Planejamento, a pactuação das metas regionais 2018, através do site: xxxx, até dia 20/07/2018;
9. O estado homologará a pactuação 2018, enviadas pelas regionais, através do sistema DigiSUS.
</t>
    </r>
  </si>
  <si>
    <r>
      <rPr>
        <b/>
        <sz val="12"/>
        <color theme="1"/>
        <rFont val="Calibri"/>
        <family val="2"/>
        <scheme val="minor"/>
      </rPr>
      <t xml:space="preserve">4.3 </t>
    </r>
    <r>
      <rPr>
        <b/>
        <u/>
        <sz val="12"/>
        <color theme="1"/>
        <rFont val="Calibri"/>
        <family val="2"/>
        <scheme val="minor"/>
      </rPr>
      <t>Metodologia e Cronograma da Proposta de Pactuação Estadual 2018</t>
    </r>
    <r>
      <rPr>
        <sz val="11"/>
        <color theme="1"/>
        <rFont val="Calibri"/>
        <family val="2"/>
        <scheme val="minor"/>
      </rPr>
      <t xml:space="preserve">
1. 1. Avaliação dos resultados das metas e indicadores 2014 a 2017 do estado; 
2. Consultar as Ficha de Qualificação dos indicadores (INSTRUTIVO);
3. As áreas técnicas estabelecerão as metas da pactuação 2018 estadual, até o dia 20/07/2018 e encaminharão ao GT suas propostas de pactuação 2018, através do e-mail susam.dabe@gmail.com;
4. O estado deverá pautar na CIB sua proposta de pactuação 2018, até o dia 30/07/2018;
5. O estado deverá registrar, salvar e enviar no sistema DigiSUS - Módulo Planejamento a pactuação das metas 2018, através do site: xxxx, até dia 31/07/2018;
6. O conselho estadual aprovará a pactuação 2018 no DigiSUS  - Módulo Planejamento;
7. O MS homologará a pactuação 2018, enviada pelo estado, através do sistema DigiSUS.
</t>
    </r>
  </si>
  <si>
    <t>Assunto: Proposta de Pactuação dos Indicadores Municipais do Sispacto 2018 - PACTUAÇÃO INTERFEDERATIVA</t>
  </si>
  <si>
    <t>OBSERVAÇÃO                                        (Área Técnica do Estado)</t>
  </si>
  <si>
    <t>OBSERVAÇÃO                                                     (Área Técnica do Estado)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</si>
</sst>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_-* #,##0.0_-;\-* #,##0.0_-;_-* &quot;-&quot;??_-;_-@_-"/>
    <numFmt numFmtId="166" formatCode="#,##0.0"/>
  </numFmts>
  <fonts count="51">
    <font>
      <sz val="11"/>
      <color theme="1"/>
      <name val="Calibri"/>
      <family val="2"/>
      <scheme val="minor"/>
    </font>
    <font>
      <b/>
      <sz val="10"/>
      <name val="Arial"/>
      <family val="2"/>
    </font>
    <font>
      <sz val="10"/>
      <name val="Arial"/>
      <family val="2"/>
    </font>
    <font>
      <sz val="8"/>
      <name val="Arial"/>
      <family val="2"/>
    </font>
    <font>
      <sz val="11"/>
      <color indexed="8"/>
      <name val="Calibri"/>
      <family val="2"/>
    </font>
    <font>
      <b/>
      <sz val="10"/>
      <color indexed="8"/>
      <name val="Calibri"/>
      <family val="2"/>
    </font>
    <font>
      <b/>
      <sz val="10"/>
      <name val="Calibri"/>
      <family val="2"/>
      <scheme val="minor"/>
    </font>
    <font>
      <sz val="10"/>
      <name val="Calibri"/>
      <family val="2"/>
      <scheme val="minor"/>
    </font>
    <font>
      <b/>
      <sz val="11"/>
      <name val="Calibri"/>
      <family val="2"/>
      <scheme val="minor"/>
    </font>
    <font>
      <sz val="9"/>
      <color theme="1"/>
      <name val="Calibri"/>
      <family val="2"/>
      <scheme val="minor"/>
    </font>
    <font>
      <sz val="10"/>
      <color indexed="8"/>
      <name val="Calibri"/>
      <family val="2"/>
    </font>
    <font>
      <b/>
      <sz val="10"/>
      <color theme="1"/>
      <name val="Calibri"/>
      <family val="2"/>
      <scheme val="minor"/>
    </font>
    <font>
      <sz val="10"/>
      <color theme="1"/>
      <name val="Calibri"/>
      <family val="2"/>
      <scheme val="minor"/>
    </font>
    <font>
      <sz val="11"/>
      <color rgb="FF000000"/>
      <name val="Calibri"/>
      <family val="2"/>
      <charset val="1"/>
    </font>
    <font>
      <sz val="10"/>
      <color rgb="FFFF0000"/>
      <name val="Calibri"/>
      <family val="2"/>
      <scheme val="minor"/>
    </font>
    <font>
      <sz val="8"/>
      <name val="Calibri"/>
      <family val="2"/>
      <scheme val="minor"/>
    </font>
    <font>
      <sz val="11"/>
      <color theme="1"/>
      <name val="Calibri"/>
      <family val="2"/>
      <scheme val="minor"/>
    </font>
    <font>
      <sz val="10"/>
      <color indexed="8"/>
      <name val="Arial"/>
      <family val="2"/>
    </font>
    <font>
      <sz val="9"/>
      <name val="Arial"/>
      <family val="2"/>
    </font>
    <font>
      <sz val="10"/>
      <color rgb="FF000000"/>
      <name val="Calibri"/>
      <family val="2"/>
      <scheme val="minor"/>
    </font>
    <font>
      <sz val="13"/>
      <color rgb="FF000000"/>
      <name val="Calibri"/>
      <family val="2"/>
      <scheme val="minor"/>
    </font>
    <font>
      <b/>
      <sz val="13"/>
      <color rgb="FF000000"/>
      <name val="Calibri"/>
      <family val="2"/>
      <scheme val="minor"/>
    </font>
    <font>
      <b/>
      <u/>
      <sz val="13"/>
      <color rgb="FF000000"/>
      <name val="Calibri"/>
      <family val="2"/>
      <scheme val="minor"/>
    </font>
    <font>
      <b/>
      <sz val="13"/>
      <color theme="1"/>
      <name val="Calibri"/>
      <family val="2"/>
      <scheme val="minor"/>
    </font>
    <font>
      <sz val="11"/>
      <name val="Calibri"/>
      <family val="2"/>
      <scheme val="minor"/>
    </font>
    <font>
      <sz val="11"/>
      <color theme="1"/>
      <name val="Calibri"/>
      <family val="2"/>
      <charset val="134"/>
      <scheme val="minor"/>
    </font>
    <font>
      <sz val="10"/>
      <color theme="3"/>
      <name val="Calibri"/>
      <family val="2"/>
      <scheme val="minor"/>
    </font>
    <font>
      <b/>
      <sz val="11"/>
      <color theme="1"/>
      <name val="Calibri"/>
      <family val="2"/>
      <scheme val="minor"/>
    </font>
    <font>
      <sz val="11"/>
      <name val="Arial"/>
      <family val="2"/>
    </font>
    <font>
      <sz val="11"/>
      <color theme="1"/>
      <name val="Arial"/>
      <family val="2"/>
    </font>
    <font>
      <b/>
      <sz val="11"/>
      <name val="Arial"/>
      <family val="2"/>
    </font>
    <font>
      <sz val="11"/>
      <color indexed="8"/>
      <name val="Arial"/>
      <family val="2"/>
    </font>
    <font>
      <b/>
      <sz val="11"/>
      <color indexed="8"/>
      <name val="Arial"/>
      <family val="2"/>
    </font>
    <font>
      <b/>
      <sz val="11"/>
      <color theme="1"/>
      <name val="Arial"/>
      <family val="2"/>
    </font>
    <font>
      <sz val="11"/>
      <color rgb="FFFF0000"/>
      <name val="Arial"/>
      <family val="2"/>
    </font>
    <font>
      <b/>
      <sz val="9"/>
      <name val="Calibri"/>
      <family val="2"/>
      <scheme val="minor"/>
    </font>
    <font>
      <sz val="9"/>
      <name val="Calibri"/>
      <family val="2"/>
      <scheme val="minor"/>
    </font>
    <font>
      <sz val="12"/>
      <color indexed="8"/>
      <name val="Arial"/>
      <family val="2"/>
    </font>
    <font>
      <b/>
      <sz val="12"/>
      <color indexed="8"/>
      <name val="Arial"/>
      <family val="2"/>
    </font>
    <font>
      <b/>
      <sz val="11"/>
      <color indexed="8"/>
      <name val="Calibri"/>
      <family val="2"/>
    </font>
    <font>
      <b/>
      <sz val="11"/>
      <name val="Calibri"/>
      <family val="2"/>
    </font>
    <font>
      <b/>
      <sz val="11"/>
      <color indexed="17"/>
      <name val="Arial"/>
      <family val="2"/>
    </font>
    <font>
      <sz val="11"/>
      <color indexed="17"/>
      <name val="Arial"/>
      <family val="2"/>
    </font>
    <font>
      <b/>
      <sz val="12"/>
      <color theme="1"/>
      <name val="Calibri"/>
      <family val="2"/>
      <scheme val="minor"/>
    </font>
    <font>
      <sz val="12"/>
      <color rgb="FF000000"/>
      <name val="Calibri"/>
      <family val="2"/>
      <scheme val="minor"/>
    </font>
    <font>
      <sz val="12"/>
      <color theme="1"/>
      <name val="Calibri"/>
      <family val="2"/>
      <scheme val="minor"/>
    </font>
    <font>
      <sz val="14"/>
      <color theme="1"/>
      <name val="Calibri"/>
      <family val="2"/>
      <scheme val="minor"/>
    </font>
    <font>
      <b/>
      <u/>
      <sz val="12"/>
      <color theme="1"/>
      <name val="Calibri"/>
      <family val="2"/>
      <scheme val="minor"/>
    </font>
    <font>
      <b/>
      <u/>
      <sz val="13"/>
      <color theme="1"/>
      <name val="Calibri"/>
      <family val="2"/>
      <scheme val="minor"/>
    </font>
    <font>
      <b/>
      <u/>
      <sz val="12"/>
      <color rgb="FF000000"/>
      <name val="Calibri"/>
      <family val="2"/>
      <scheme val="minor"/>
    </font>
    <font>
      <sz val="11"/>
      <color rgb="FF00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rgb="FFFFFFFF"/>
        <bgColor indexed="64"/>
      </patternFill>
    </fill>
  </fills>
  <borders count="30">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medium">
        <color indexed="64"/>
      </top>
      <bottom style="medium">
        <color indexed="64"/>
      </bottom>
      <diagonal/>
    </border>
  </borders>
  <cellStyleXfs count="11">
    <xf numFmtId="0" fontId="0" fillId="0" borderId="0"/>
    <xf numFmtId="0" fontId="4" fillId="0" borderId="0"/>
    <xf numFmtId="0" fontId="13" fillId="0" borderId="0"/>
    <xf numFmtId="9" fontId="16" fillId="0" borderId="0" applyFont="0" applyFill="0" applyBorder="0" applyAlignment="0" applyProtection="0"/>
    <xf numFmtId="0" fontId="17" fillId="0" borderId="0"/>
    <xf numFmtId="43" fontId="16" fillId="0" borderId="0" applyFont="0" applyFill="0" applyBorder="0" applyAlignment="0" applyProtection="0"/>
    <xf numFmtId="0" fontId="2" fillId="0" borderId="0"/>
    <xf numFmtId="0" fontId="25" fillId="0" borderId="0">
      <alignment vertical="center"/>
    </xf>
    <xf numFmtId="0" fontId="16" fillId="0" borderId="0"/>
    <xf numFmtId="0" fontId="2" fillId="0" borderId="0"/>
    <xf numFmtId="0" fontId="2" fillId="0" borderId="0"/>
  </cellStyleXfs>
  <cellXfs count="416">
    <xf numFmtId="0" fontId="0" fillId="0" borderId="0" xfId="0"/>
    <xf numFmtId="0" fontId="1" fillId="0" borderId="0" xfId="0" applyFont="1" applyAlignment="1"/>
    <xf numFmtId="0" fontId="2" fillId="0" borderId="0" xfId="0" quotePrefix="1" applyFont="1"/>
    <xf numFmtId="0" fontId="3" fillId="0" borderId="0" xfId="0" applyFont="1"/>
    <xf numFmtId="0" fontId="5" fillId="0" borderId="0" xfId="1" applyFont="1" applyFill="1" applyBorder="1" applyAlignment="1">
      <alignment vertical="center"/>
    </xf>
    <xf numFmtId="0" fontId="7" fillId="0" borderId="0" xfId="0" applyFont="1" applyFill="1" applyBorder="1" applyAlignment="1">
      <alignment horizontal="left" vertical="center"/>
    </xf>
    <xf numFmtId="2" fontId="7" fillId="0" borderId="4" xfId="0" applyNumberFormat="1" applyFont="1" applyFill="1" applyBorder="1" applyAlignment="1">
      <alignment horizontal="center" vertical="center"/>
    </xf>
    <xf numFmtId="2" fontId="7" fillId="0" borderId="0" xfId="0" applyNumberFormat="1" applyFont="1" applyFill="1" applyBorder="1" applyAlignment="1">
      <alignment horizontal="center"/>
    </xf>
    <xf numFmtId="0" fontId="1" fillId="0" borderId="0" xfId="0" applyFont="1" applyAlignment="1">
      <alignment horizontal="center"/>
    </xf>
    <xf numFmtId="0" fontId="7" fillId="0" borderId="0" xfId="0" applyFont="1" applyFill="1" applyBorder="1" applyAlignment="1">
      <alignment horizontal="center" vertical="center"/>
    </xf>
    <xf numFmtId="0" fontId="9" fillId="0" borderId="0" xfId="0" applyFont="1"/>
    <xf numFmtId="0" fontId="5" fillId="0" borderId="0" xfId="1" applyFont="1" applyFill="1" applyBorder="1" applyAlignment="1">
      <alignment vertical="center" wrapText="1"/>
    </xf>
    <xf numFmtId="0" fontId="7" fillId="0" borderId="4" xfId="0" applyNumberFormat="1" applyFont="1" applyFill="1" applyBorder="1" applyAlignment="1">
      <alignment horizontal="center" vertical="center"/>
    </xf>
    <xf numFmtId="0" fontId="7" fillId="0" borderId="4" xfId="0" applyNumberFormat="1" applyFont="1" applyBorder="1" applyAlignment="1">
      <alignment horizontal="center" vertical="center"/>
    </xf>
    <xf numFmtId="2" fontId="7" fillId="0" borderId="7" xfId="0" applyNumberFormat="1" applyFont="1" applyFill="1" applyBorder="1" applyAlignment="1">
      <alignment horizontal="center"/>
    </xf>
    <xf numFmtId="0" fontId="7" fillId="0" borderId="4" xfId="0" applyFont="1" applyFill="1" applyBorder="1" applyAlignment="1">
      <alignment horizontal="left" vertical="center"/>
    </xf>
    <xf numFmtId="0" fontId="7" fillId="0" borderId="8" xfId="0" applyFont="1" applyFill="1" applyBorder="1" applyAlignment="1">
      <alignment horizontal="left" vertic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2" fontId="12" fillId="0" borderId="4" xfId="0" applyNumberFormat="1" applyFont="1" applyBorder="1" applyAlignment="1">
      <alignment horizontal="center" vertical="center"/>
    </xf>
    <xf numFmtId="2" fontId="12" fillId="0" borderId="4" xfId="0" applyNumberFormat="1" applyFont="1" applyBorder="1" applyAlignment="1">
      <alignment horizontal="center"/>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wrapText="1"/>
    </xf>
    <xf numFmtId="10" fontId="7" fillId="0" borderId="0" xfId="3" applyNumberFormat="1" applyFont="1" applyFill="1" applyBorder="1" applyAlignment="1">
      <alignment horizontal="center" vertical="center"/>
    </xf>
    <xf numFmtId="0" fontId="0" fillId="4" borderId="0" xfId="0" applyFill="1"/>
    <xf numFmtId="0" fontId="2" fillId="0" borderId="0" xfId="0" applyFont="1"/>
    <xf numFmtId="0" fontId="0" fillId="0" borderId="0" xfId="0"/>
    <xf numFmtId="0" fontId="0" fillId="0" borderId="0" xfId="0"/>
    <xf numFmtId="0" fontId="3" fillId="0" borderId="0" xfId="0" applyFont="1"/>
    <xf numFmtId="2" fontId="7" fillId="0" borderId="3" xfId="0" applyNumberFormat="1" applyFont="1" applyFill="1" applyBorder="1" applyAlignment="1">
      <alignment horizontal="center" vertical="center"/>
    </xf>
    <xf numFmtId="0" fontId="12" fillId="0" borderId="4" xfId="0" applyNumberFormat="1" applyFont="1" applyBorder="1" applyAlignment="1">
      <alignment horizontal="center"/>
    </xf>
    <xf numFmtId="0" fontId="1" fillId="0" borderId="0" xfId="0" applyFont="1" applyAlignment="1">
      <alignment horizontal="center"/>
    </xf>
    <xf numFmtId="0" fontId="7" fillId="0" borderId="1" xfId="0" applyFont="1" applyFill="1" applyBorder="1" applyAlignment="1">
      <alignment horizontal="center" vertical="center"/>
    </xf>
    <xf numFmtId="165" fontId="7" fillId="0" borderId="4" xfId="5" applyNumberFormat="1" applyFont="1" applyFill="1" applyBorder="1" applyAlignment="1">
      <alignment horizontal="center" vertical="center"/>
    </xf>
    <xf numFmtId="0" fontId="0" fillId="0" borderId="0" xfId="0"/>
    <xf numFmtId="0" fontId="0" fillId="0" borderId="4" xfId="0" applyBorder="1" applyAlignment="1">
      <alignment horizontal="center"/>
    </xf>
    <xf numFmtId="0" fontId="0" fillId="0" borderId="0" xfId="0"/>
    <xf numFmtId="0" fontId="0" fillId="0" borderId="4" xfId="0" applyBorder="1"/>
    <xf numFmtId="0" fontId="0" fillId="0" borderId="0" xfId="0"/>
    <xf numFmtId="0" fontId="3" fillId="0" borderId="0" xfId="0" applyFont="1"/>
    <xf numFmtId="0" fontId="7" fillId="0" borderId="0" xfId="0" applyFont="1" applyFill="1" applyBorder="1" applyAlignment="1">
      <alignment horizontal="left" vertical="center"/>
    </xf>
    <xf numFmtId="0" fontId="9" fillId="0" borderId="0" xfId="0" applyFont="1"/>
    <xf numFmtId="0" fontId="0" fillId="0" borderId="0" xfId="0"/>
    <xf numFmtId="0" fontId="7" fillId="0" borderId="4" xfId="0" applyFont="1" applyFill="1" applyBorder="1" applyAlignment="1">
      <alignment horizontal="center" vertical="center"/>
    </xf>
    <xf numFmtId="0" fontId="8" fillId="0" borderId="4" xfId="0" applyFont="1" applyFill="1" applyBorder="1" applyAlignment="1">
      <alignment horizontal="center" vertical="center"/>
    </xf>
    <xf numFmtId="2" fontId="8" fillId="0" borderId="4" xfId="0" applyNumberFormat="1" applyFont="1" applyFill="1" applyBorder="1" applyAlignment="1">
      <alignment horizontal="center" vertical="center"/>
    </xf>
    <xf numFmtId="2"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1" fillId="0" borderId="0" xfId="0" applyFont="1" applyAlignment="1">
      <alignment horizontal="center"/>
    </xf>
    <xf numFmtId="0" fontId="7" fillId="4" borderId="0" xfId="0" applyFont="1" applyFill="1" applyBorder="1" applyAlignment="1">
      <alignment horizontal="center" vertical="center"/>
    </xf>
    <xf numFmtId="0" fontId="7" fillId="4" borderId="4" xfId="0" applyFont="1" applyFill="1" applyBorder="1" applyAlignment="1">
      <alignment horizontal="left" vertical="center"/>
    </xf>
    <xf numFmtId="2" fontId="12" fillId="0" borderId="4" xfId="0" applyNumberFormat="1" applyFont="1" applyBorder="1" applyAlignment="1">
      <alignment horizontal="center" wrapText="1"/>
    </xf>
    <xf numFmtId="2" fontId="26" fillId="0" borderId="4" xfId="0" applyNumberFormat="1" applyFont="1" applyBorder="1" applyAlignment="1">
      <alignment horizontal="center" vertical="center"/>
    </xf>
    <xf numFmtId="2" fontId="8" fillId="0" borderId="4" xfId="0" applyNumberFormat="1" applyFont="1" applyBorder="1" applyAlignment="1">
      <alignment horizontal="center" vertical="center"/>
    </xf>
    <xf numFmtId="1" fontId="7" fillId="0" borderId="4" xfId="0" applyNumberFormat="1" applyFont="1" applyFill="1" applyBorder="1" applyAlignment="1">
      <alignment horizontal="center" vertical="center"/>
    </xf>
    <xf numFmtId="10" fontId="7" fillId="0" borderId="4" xfId="3"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4" xfId="0" applyFont="1" applyFill="1" applyBorder="1" applyAlignment="1">
      <alignment horizontal="center"/>
    </xf>
    <xf numFmtId="0" fontId="7" fillId="0" borderId="1" xfId="0" applyNumberFormat="1" applyFont="1" applyFill="1" applyBorder="1" applyAlignment="1">
      <alignment horizontal="left" vertical="center"/>
    </xf>
    <xf numFmtId="2" fontId="7" fillId="4" borderId="4" xfId="0" applyNumberFormat="1" applyFont="1" applyFill="1" applyBorder="1" applyAlignment="1">
      <alignment horizontal="center" vertical="center"/>
    </xf>
    <xf numFmtId="0" fontId="7" fillId="4" borderId="1" xfId="0" applyFont="1" applyFill="1" applyBorder="1" applyAlignment="1">
      <alignment horizontal="center" vertical="center"/>
    </xf>
    <xf numFmtId="9" fontId="7" fillId="4" borderId="4" xfId="0" applyNumberFormat="1" applyFont="1" applyFill="1" applyBorder="1" applyAlignment="1">
      <alignment horizontal="center" vertical="center"/>
    </xf>
    <xf numFmtId="164" fontId="7" fillId="4" borderId="4" xfId="0" applyNumberFormat="1" applyFont="1" applyFill="1" applyBorder="1" applyAlignment="1">
      <alignment horizontal="center"/>
    </xf>
    <xf numFmtId="164" fontId="7" fillId="4" borderId="4" xfId="0" applyNumberFormat="1" applyFont="1" applyFill="1" applyBorder="1" applyAlignment="1">
      <alignment horizontal="center" vertical="center"/>
    </xf>
    <xf numFmtId="0" fontId="7" fillId="4" borderId="4"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0" borderId="4"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Fill="1" applyBorder="1" applyAlignment="1">
      <alignment horizontal="center"/>
    </xf>
    <xf numFmtId="2" fontId="7" fillId="0" borderId="4" xfId="0" applyNumberFormat="1" applyFont="1" applyFill="1" applyBorder="1" applyAlignment="1">
      <alignment horizontal="center"/>
    </xf>
    <xf numFmtId="0" fontId="14" fillId="3" borderId="4" xfId="0" applyFont="1" applyFill="1" applyBorder="1" applyAlignment="1">
      <alignment horizontal="center" vertical="center"/>
    </xf>
    <xf numFmtId="2" fontId="7" fillId="4" borderId="4" xfId="0" applyNumberFormat="1" applyFont="1" applyFill="1" applyBorder="1" applyAlignment="1">
      <alignment horizontal="center"/>
    </xf>
    <xf numFmtId="0" fontId="12" fillId="4" borderId="4" xfId="0" applyFont="1" applyFill="1" applyBorder="1" applyAlignment="1">
      <alignment horizontal="center"/>
    </xf>
    <xf numFmtId="0" fontId="7" fillId="0" borderId="11" xfId="0" applyFont="1" applyFill="1" applyBorder="1" applyAlignment="1">
      <alignment horizontal="left" vertical="center"/>
    </xf>
    <xf numFmtId="0" fontId="7" fillId="0" borderId="1" xfId="0" applyFont="1" applyFill="1" applyBorder="1" applyAlignment="1">
      <alignment horizontal="center"/>
    </xf>
    <xf numFmtId="0" fontId="7" fillId="0" borderId="6" xfId="0" applyFont="1" applyFill="1" applyBorder="1" applyAlignment="1">
      <alignment horizontal="center"/>
    </xf>
    <xf numFmtId="0" fontId="7" fillId="0" borderId="4" xfId="0" applyFont="1" applyBorder="1" applyAlignment="1">
      <alignment horizontal="center" vertical="center"/>
    </xf>
    <xf numFmtId="2" fontId="6" fillId="4" borderId="4" xfId="0" applyNumberFormat="1" applyFont="1" applyFill="1" applyBorder="1" applyAlignment="1">
      <alignment horizontal="center" vertical="center"/>
    </xf>
    <xf numFmtId="0" fontId="11" fillId="0" borderId="0" xfId="0" applyFont="1" applyAlignment="1">
      <alignment wrapText="1"/>
    </xf>
    <xf numFmtId="0" fontId="7" fillId="0" borderId="1" xfId="0" applyFont="1" applyFill="1" applyBorder="1" applyAlignment="1">
      <alignment horizontal="left" vertical="center"/>
    </xf>
    <xf numFmtId="0" fontId="8" fillId="4" borderId="4" xfId="0" applyFont="1" applyFill="1" applyBorder="1" applyAlignment="1">
      <alignment horizontal="center" vertical="center"/>
    </xf>
    <xf numFmtId="0" fontId="8" fillId="4" borderId="4" xfId="0" applyFont="1" applyFill="1" applyBorder="1" applyAlignment="1">
      <alignment horizontal="center" vertical="center" wrapText="1"/>
    </xf>
    <xf numFmtId="1" fontId="6" fillId="0" borderId="4" xfId="0" applyNumberFormat="1" applyFont="1" applyFill="1" applyBorder="1" applyAlignment="1">
      <alignment horizontal="center" vertical="center"/>
    </xf>
    <xf numFmtId="1" fontId="8" fillId="0" borderId="4" xfId="0" applyNumberFormat="1" applyFont="1" applyFill="1" applyBorder="1" applyAlignment="1">
      <alignment horizontal="center" vertical="center"/>
    </xf>
    <xf numFmtId="0" fontId="15" fillId="0" borderId="4"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xf>
    <xf numFmtId="0" fontId="24" fillId="4" borderId="4" xfId="0" applyFont="1" applyFill="1" applyBorder="1" applyAlignment="1">
      <alignment horizontal="center" vertical="center"/>
    </xf>
    <xf numFmtId="2" fontId="24" fillId="4"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24" fillId="0" borderId="4" xfId="0" applyFont="1" applyFill="1" applyBorder="1" applyAlignment="1">
      <alignment horizontal="center" vertical="center"/>
    </xf>
    <xf numFmtId="164" fontId="24" fillId="4" borderId="4" xfId="0" applyNumberFormat="1" applyFont="1" applyFill="1" applyBorder="1" applyAlignment="1">
      <alignment horizontal="center" vertical="center"/>
    </xf>
    <xf numFmtId="2" fontId="24" fillId="0" borderId="4" xfId="0" applyNumberFormat="1" applyFont="1" applyFill="1" applyBorder="1" applyAlignment="1">
      <alignment horizontal="center" vertical="center"/>
    </xf>
    <xf numFmtId="0" fontId="24" fillId="0" borderId="4" xfId="0" applyFont="1" applyFill="1" applyBorder="1" applyAlignment="1">
      <alignment horizontal="center" vertical="center" wrapText="1"/>
    </xf>
    <xf numFmtId="2" fontId="7"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4" borderId="4" xfId="0" applyNumberFormat="1" applyFont="1" applyFill="1" applyBorder="1" applyAlignment="1">
      <alignment horizontal="center" vertical="center" wrapText="1"/>
    </xf>
    <xf numFmtId="0" fontId="7" fillId="4" borderId="1" xfId="0" applyFont="1" applyFill="1" applyBorder="1" applyAlignment="1">
      <alignment horizontal="center"/>
    </xf>
    <xf numFmtId="0" fontId="7" fillId="4" borderId="6" xfId="0" applyFont="1" applyFill="1" applyBorder="1" applyAlignment="1">
      <alignment horizontal="center"/>
    </xf>
    <xf numFmtId="164" fontId="7" fillId="4" borderId="4" xfId="0" applyNumberFormat="1" applyFont="1" applyFill="1" applyBorder="1" applyAlignment="1">
      <alignment horizontal="center" vertical="center" wrapText="1"/>
    </xf>
    <xf numFmtId="164" fontId="7" fillId="4" borderId="4" xfId="0" applyNumberFormat="1" applyFont="1" applyFill="1" applyBorder="1" applyAlignment="1">
      <alignment horizontal="center" wrapText="1"/>
    </xf>
    <xf numFmtId="0" fontId="12" fillId="4" borderId="4" xfId="0" applyFont="1" applyFill="1" applyBorder="1" applyAlignment="1">
      <alignment horizontal="center" vertical="center"/>
    </xf>
    <xf numFmtId="2" fontId="19" fillId="4" borderId="4" xfId="0" applyNumberFormat="1" applyFont="1" applyFill="1" applyBorder="1" applyAlignment="1">
      <alignment horizontal="center" vertical="center" wrapText="1"/>
    </xf>
    <xf numFmtId="2" fontId="12" fillId="4" borderId="4" xfId="0" applyNumberFormat="1" applyFont="1" applyFill="1" applyBorder="1" applyAlignment="1">
      <alignment horizontal="center" vertical="center"/>
    </xf>
    <xf numFmtId="4" fontId="7" fillId="4" borderId="4" xfId="0" applyNumberFormat="1" applyFont="1" applyFill="1" applyBorder="1" applyAlignment="1">
      <alignment horizontal="center" vertical="center"/>
    </xf>
    <xf numFmtId="2" fontId="0" fillId="4" borderId="4" xfId="0" applyNumberFormat="1" applyFont="1" applyFill="1" applyBorder="1" applyAlignment="1">
      <alignment horizontal="center" vertical="center"/>
    </xf>
    <xf numFmtId="0" fontId="7" fillId="4" borderId="1" xfId="0" applyFont="1" applyFill="1" applyBorder="1" applyAlignment="1">
      <alignment horizontal="left" vertical="center"/>
    </xf>
    <xf numFmtId="2" fontId="24" fillId="0" borderId="4" xfId="0" applyNumberFormat="1" applyFont="1" applyBorder="1" applyAlignment="1">
      <alignment horizontal="center" vertical="center"/>
    </xf>
    <xf numFmtId="0" fontId="8" fillId="0" borderId="4" xfId="0" applyFont="1" applyBorder="1" applyAlignment="1">
      <alignment horizontal="center" vertical="center" wrapText="1"/>
    </xf>
    <xf numFmtId="0" fontId="12" fillId="0" borderId="4" xfId="0" applyFont="1" applyBorder="1" applyAlignment="1">
      <alignment horizontal="center"/>
    </xf>
    <xf numFmtId="0" fontId="7" fillId="0" borderId="4" xfId="0" applyFont="1" applyBorder="1" applyAlignment="1">
      <alignment horizontal="center" vertical="center" wrapText="1"/>
    </xf>
    <xf numFmtId="1" fontId="24" fillId="0" borderId="4" xfId="0" applyNumberFormat="1" applyFont="1" applyBorder="1" applyAlignment="1">
      <alignment horizontal="center" vertical="center"/>
    </xf>
    <xf numFmtId="0" fontId="7" fillId="0" borderId="4" xfId="0" applyNumberFormat="1" applyFont="1" applyFill="1" applyBorder="1" applyAlignment="1">
      <alignment horizontal="center" vertical="center" wrapText="1"/>
    </xf>
    <xf numFmtId="1" fontId="7" fillId="0" borderId="4" xfId="0" applyNumberFormat="1" applyFont="1" applyFill="1" applyBorder="1" applyAlignment="1">
      <alignment horizontal="center"/>
    </xf>
    <xf numFmtId="2" fontId="7" fillId="0" borderId="4" xfId="0" applyNumberFormat="1" applyFont="1" applyFill="1" applyBorder="1" applyAlignment="1">
      <alignment horizontal="center" vertical="center" wrapText="1"/>
    </xf>
    <xf numFmtId="164" fontId="7" fillId="0" borderId="4" xfId="0" applyNumberFormat="1" applyFont="1" applyFill="1" applyBorder="1" applyAlignment="1">
      <alignment horizontal="center" vertical="center"/>
    </xf>
    <xf numFmtId="10" fontId="6" fillId="0" borderId="4" xfId="3" applyNumberFormat="1" applyFont="1" applyFill="1" applyBorder="1" applyAlignment="1">
      <alignment horizontal="center" vertical="center"/>
    </xf>
    <xf numFmtId="1" fontId="24" fillId="0" borderId="4" xfId="0" applyNumberFormat="1" applyFont="1" applyFill="1" applyBorder="1" applyAlignment="1">
      <alignment horizontal="center" vertical="center"/>
    </xf>
    <xf numFmtId="0" fontId="0" fillId="0" borderId="4" xfId="0" applyFont="1" applyBorder="1"/>
    <xf numFmtId="10" fontId="8" fillId="0" borderId="4" xfId="3" applyNumberFormat="1" applyFont="1" applyFill="1" applyBorder="1" applyAlignment="1">
      <alignment horizontal="center" vertical="center"/>
    </xf>
    <xf numFmtId="2" fontId="2" fillId="4" borderId="4" xfId="10" applyNumberFormat="1" applyFont="1" applyFill="1" applyBorder="1" applyAlignment="1">
      <alignment horizontal="center"/>
    </xf>
    <xf numFmtId="0" fontId="12" fillId="4" borderId="4" xfId="0" applyFont="1" applyFill="1" applyBorder="1"/>
    <xf numFmtId="0" fontId="12" fillId="0" borderId="4" xfId="0" applyFont="1" applyBorder="1"/>
    <xf numFmtId="0" fontId="7" fillId="0" borderId="4" xfId="0" applyFont="1" applyFill="1" applyBorder="1" applyAlignment="1">
      <alignment horizontal="right" vertical="center"/>
    </xf>
    <xf numFmtId="1" fontId="7" fillId="4" borderId="4" xfId="0" applyNumberFormat="1" applyFont="1" applyFill="1" applyBorder="1" applyAlignment="1">
      <alignment horizontal="center" vertical="center"/>
    </xf>
    <xf numFmtId="0" fontId="7" fillId="0" borderId="4" xfId="0" applyNumberFormat="1" applyFont="1" applyFill="1" applyBorder="1" applyAlignment="1">
      <alignment horizontal="left" vertical="center"/>
    </xf>
    <xf numFmtId="0" fontId="7" fillId="0" borderId="4" xfId="0" applyFont="1" applyBorder="1" applyAlignment="1">
      <alignment horizontal="right" vertical="center"/>
    </xf>
    <xf numFmtId="0" fontId="7" fillId="0" borderId="4" xfId="0" applyNumberFormat="1" applyFont="1" applyFill="1" applyBorder="1" applyAlignment="1">
      <alignment horizontal="right" vertical="center"/>
    </xf>
    <xf numFmtId="3" fontId="7" fillId="4" borderId="4" xfId="0" applyNumberFormat="1" applyFont="1" applyFill="1" applyBorder="1" applyAlignment="1">
      <alignment horizontal="center" vertical="center"/>
    </xf>
    <xf numFmtId="0" fontId="12" fillId="0" borderId="4" xfId="0" applyFont="1" applyBorder="1" applyAlignment="1">
      <alignment horizontal="center" vertical="center"/>
    </xf>
    <xf numFmtId="2" fontId="0" fillId="0" borderId="4" xfId="0" applyNumberFormat="1" applyBorder="1" applyAlignment="1">
      <alignment horizontal="center" vertical="center"/>
    </xf>
    <xf numFmtId="2" fontId="27" fillId="0" borderId="4" xfId="0" applyNumberFormat="1" applyFont="1" applyBorder="1" applyAlignment="1">
      <alignment horizontal="center"/>
    </xf>
    <xf numFmtId="2" fontId="27" fillId="0" borderId="12" xfId="0" applyNumberFormat="1" applyFont="1" applyBorder="1" applyAlignment="1">
      <alignment horizontal="center"/>
    </xf>
    <xf numFmtId="2" fontId="27" fillId="0" borderId="3" xfId="0" applyNumberFormat="1" applyFont="1" applyBorder="1" applyAlignment="1">
      <alignment horizontal="center"/>
    </xf>
    <xf numFmtId="2" fontId="27" fillId="0" borderId="13" xfId="0" applyNumberFormat="1" applyFont="1" applyBorder="1" applyAlignment="1">
      <alignment horizontal="center"/>
    </xf>
    <xf numFmtId="2" fontId="27" fillId="0" borderId="14" xfId="0" applyNumberFormat="1" applyFont="1" applyBorder="1" applyAlignment="1">
      <alignment horizontal="center"/>
    </xf>
    <xf numFmtId="2" fontId="27" fillId="0" borderId="15" xfId="0" applyNumberFormat="1" applyFont="1" applyBorder="1" applyAlignment="1">
      <alignment horizontal="center"/>
    </xf>
    <xf numFmtId="0" fontId="25" fillId="0" borderId="4" xfId="7" applyBorder="1" applyAlignment="1">
      <alignment horizontal="center" vertical="center"/>
    </xf>
    <xf numFmtId="0" fontId="0" fillId="0" borderId="4" xfId="0" applyBorder="1" applyAlignment="1">
      <alignment horizontal="center" vertical="center"/>
    </xf>
    <xf numFmtId="0" fontId="27" fillId="0" borderId="4" xfId="7" applyFont="1" applyBorder="1" applyAlignment="1">
      <alignment horizontal="center" vertical="center"/>
    </xf>
    <xf numFmtId="0" fontId="27" fillId="4" borderId="4" xfId="7" applyFont="1" applyFill="1" applyBorder="1" applyAlignment="1">
      <alignment horizontal="center" vertical="center"/>
    </xf>
    <xf numFmtId="0" fontId="0" fillId="4" borderId="4" xfId="0" applyFill="1" applyBorder="1" applyAlignment="1">
      <alignment horizontal="center" vertical="center"/>
    </xf>
    <xf numFmtId="10" fontId="7" fillId="4" borderId="4" xfId="3" applyNumberFormat="1" applyFont="1" applyFill="1" applyBorder="1" applyAlignment="1">
      <alignment horizontal="center" vertical="center"/>
    </xf>
    <xf numFmtId="0" fontId="27" fillId="0" borderId="3" xfId="7" applyFont="1" applyBorder="1" applyAlignment="1">
      <alignment horizontal="center" vertical="center"/>
    </xf>
    <xf numFmtId="0" fontId="25" fillId="0" borderId="14" xfId="7" applyBorder="1" applyAlignment="1">
      <alignment horizontal="center" vertical="center"/>
    </xf>
    <xf numFmtId="0" fontId="27" fillId="0" borderId="14" xfId="7" applyFont="1" applyBorder="1" applyAlignment="1">
      <alignment horizontal="center" vertical="center"/>
    </xf>
    <xf numFmtId="0" fontId="25" fillId="0" borderId="16" xfId="7" applyBorder="1" applyAlignment="1">
      <alignment horizontal="center" vertical="center"/>
    </xf>
    <xf numFmtId="0" fontId="25" fillId="0" borderId="17" xfId="7" applyBorder="1" applyAlignment="1">
      <alignment horizontal="center" vertical="center"/>
    </xf>
    <xf numFmtId="0" fontId="27" fillId="4" borderId="3" xfId="7" applyFont="1" applyFill="1" applyBorder="1" applyAlignment="1">
      <alignment horizontal="center" vertical="center"/>
    </xf>
    <xf numFmtId="0" fontId="27" fillId="4" borderId="14" xfId="7" applyFont="1" applyFill="1" applyBorder="1" applyAlignment="1">
      <alignment horizontal="center" vertical="center"/>
    </xf>
    <xf numFmtId="9" fontId="28" fillId="4" borderId="3" xfId="0" applyNumberFormat="1" applyFont="1" applyFill="1" applyBorder="1" applyAlignment="1">
      <alignment horizontal="center"/>
    </xf>
    <xf numFmtId="0" fontId="29" fillId="0" borderId="0" xfId="0" applyFont="1"/>
    <xf numFmtId="0" fontId="30" fillId="2" borderId="4" xfId="0" applyFont="1" applyFill="1" applyBorder="1" applyAlignment="1">
      <alignment horizontal="center" vertical="center"/>
    </xf>
    <xf numFmtId="0" fontId="30" fillId="2" borderId="4" xfId="0" applyFont="1" applyFill="1" applyBorder="1" applyAlignment="1">
      <alignment horizontal="center" vertical="center" wrapText="1"/>
    </xf>
    <xf numFmtId="0" fontId="30" fillId="0" borderId="4" xfId="0" applyFont="1" applyBorder="1" applyAlignment="1">
      <alignment horizontal="center" vertical="center"/>
    </xf>
    <xf numFmtId="0" fontId="30" fillId="0" borderId="4" xfId="0" applyFont="1" applyFill="1" applyBorder="1" applyAlignment="1">
      <alignment horizontal="center" vertical="center"/>
    </xf>
    <xf numFmtId="2" fontId="30" fillId="0" borderId="4" xfId="0" applyNumberFormat="1" applyFont="1" applyFill="1" applyBorder="1" applyAlignment="1">
      <alignment horizontal="center" vertical="center"/>
    </xf>
    <xf numFmtId="0" fontId="30" fillId="0" borderId="4" xfId="0" applyFont="1" applyFill="1" applyBorder="1" applyAlignment="1">
      <alignment horizontal="center" vertical="center" wrapText="1"/>
    </xf>
    <xf numFmtId="0" fontId="30" fillId="4" borderId="4" xfId="0" applyFont="1" applyFill="1" applyBorder="1" applyAlignment="1">
      <alignment horizontal="center" vertical="center"/>
    </xf>
    <xf numFmtId="0" fontId="30" fillId="0" borderId="0" xfId="0" applyFont="1" applyAlignment="1"/>
    <xf numFmtId="0" fontId="32" fillId="0" borderId="0" xfId="1" applyFont="1" applyFill="1" applyBorder="1" applyAlignment="1">
      <alignment vertical="center" wrapText="1"/>
    </xf>
    <xf numFmtId="0" fontId="32" fillId="0" borderId="0" xfId="1" applyFont="1" applyFill="1" applyBorder="1" applyAlignment="1">
      <alignment vertical="center"/>
    </xf>
    <xf numFmtId="0" fontId="33" fillId="0" borderId="0" xfId="0" applyFont="1" applyAlignment="1">
      <alignment wrapText="1"/>
    </xf>
    <xf numFmtId="0" fontId="28" fillId="4" borderId="4" xfId="0" applyFont="1" applyFill="1" applyBorder="1" applyAlignment="1">
      <alignment horizontal="left" vertical="center"/>
    </xf>
    <xf numFmtId="0" fontId="28" fillId="4" borderId="4" xfId="0" applyFont="1" applyFill="1" applyBorder="1" applyAlignment="1">
      <alignment horizontal="center" vertical="center"/>
    </xf>
    <xf numFmtId="2" fontId="28" fillId="4" borderId="4" xfId="0" applyNumberFormat="1" applyFont="1" applyFill="1" applyBorder="1" applyAlignment="1">
      <alignment horizontal="center" vertical="center"/>
    </xf>
    <xf numFmtId="1" fontId="28" fillId="4" borderId="4" xfId="0" applyNumberFormat="1" applyFont="1" applyFill="1" applyBorder="1" applyAlignment="1">
      <alignment horizontal="center" vertical="center"/>
    </xf>
    <xf numFmtId="0" fontId="28" fillId="4" borderId="4" xfId="0" applyNumberFormat="1" applyFont="1" applyFill="1" applyBorder="1" applyAlignment="1">
      <alignment horizontal="center" vertical="center"/>
    </xf>
    <xf numFmtId="0" fontId="34" fillId="4" borderId="4" xfId="0" applyFont="1" applyFill="1" applyBorder="1" applyAlignment="1">
      <alignment horizontal="center" vertical="center"/>
    </xf>
    <xf numFmtId="0" fontId="28" fillId="4" borderId="4" xfId="0" applyFont="1" applyFill="1" applyBorder="1" applyAlignment="1">
      <alignment horizontal="center"/>
    </xf>
    <xf numFmtId="0" fontId="28" fillId="0" borderId="0" xfId="0" quotePrefix="1" applyFont="1"/>
    <xf numFmtId="0" fontId="28" fillId="0" borderId="11" xfId="0" applyFont="1" applyFill="1" applyBorder="1" applyAlignment="1">
      <alignment horizontal="left" vertical="center"/>
    </xf>
    <xf numFmtId="0" fontId="28" fillId="0" borderId="1" xfId="0" applyFont="1" applyFill="1" applyBorder="1" applyAlignment="1">
      <alignment horizontal="left" vertical="center"/>
    </xf>
    <xf numFmtId="0" fontId="28" fillId="0" borderId="1" xfId="0" applyFont="1" applyFill="1" applyBorder="1" applyAlignment="1">
      <alignment horizontal="center" vertical="center"/>
    </xf>
    <xf numFmtId="0" fontId="28" fillId="0" borderId="1" xfId="0" applyFont="1" applyFill="1" applyBorder="1" applyAlignment="1">
      <alignment horizontal="center"/>
    </xf>
    <xf numFmtId="0" fontId="28" fillId="0" borderId="6" xfId="0" applyFont="1" applyFill="1" applyBorder="1" applyAlignment="1">
      <alignment horizontal="center"/>
    </xf>
    <xf numFmtId="0" fontId="1" fillId="0" borderId="0" xfId="0" applyFont="1" applyAlignment="1">
      <alignment horizontal="center"/>
    </xf>
    <xf numFmtId="0" fontId="30" fillId="0" borderId="0" xfId="0" applyFont="1" applyAlignment="1">
      <alignment horizontal="center"/>
    </xf>
    <xf numFmtId="0" fontId="6" fillId="5" borderId="4" xfId="0" applyFont="1" applyFill="1" applyBorder="1" applyAlignment="1">
      <alignment horizontal="center" vertical="center"/>
    </xf>
    <xf numFmtId="164" fontId="35" fillId="5" borderId="4" xfId="0" applyNumberFormat="1" applyFont="1" applyFill="1" applyBorder="1" applyAlignment="1">
      <alignment horizontal="center" vertical="center" wrapText="1"/>
    </xf>
    <xf numFmtId="164" fontId="35" fillId="5" borderId="16" xfId="0" applyNumberFormat="1" applyFont="1" applyFill="1" applyBorder="1" applyAlignment="1">
      <alignment horizontal="center" vertical="center" wrapText="1"/>
    </xf>
    <xf numFmtId="0" fontId="36" fillId="5" borderId="4" xfId="0" applyFont="1" applyFill="1" applyBorder="1" applyAlignment="1">
      <alignment horizontal="center" vertical="center"/>
    </xf>
    <xf numFmtId="0" fontId="35" fillId="5" borderId="4" xfId="0" applyFont="1" applyFill="1" applyBorder="1" applyAlignment="1">
      <alignment horizontal="center" vertical="center"/>
    </xf>
    <xf numFmtId="2" fontId="7" fillId="5" borderId="4" xfId="0" applyNumberFormat="1" applyFont="1" applyFill="1" applyBorder="1" applyAlignment="1">
      <alignment horizontal="center" vertical="center"/>
    </xf>
    <xf numFmtId="3" fontId="6" fillId="5" borderId="4" xfId="0" applyNumberFormat="1" applyFont="1" applyFill="1" applyBorder="1" applyAlignment="1">
      <alignment horizontal="center" vertical="center"/>
    </xf>
    <xf numFmtId="3" fontId="7" fillId="4" borderId="1" xfId="0" applyNumberFormat="1" applyFont="1" applyFill="1" applyBorder="1" applyAlignment="1">
      <alignment horizontal="center" vertical="center"/>
    </xf>
    <xf numFmtId="0" fontId="2" fillId="0" borderId="0" xfId="0" applyFont="1" applyBorder="1" applyAlignment="1">
      <alignment vertical="center"/>
    </xf>
    <xf numFmtId="164" fontId="35" fillId="4" borderId="4" xfId="0" applyNumberFormat="1" applyFont="1" applyFill="1" applyBorder="1" applyAlignment="1">
      <alignment horizontal="center" vertical="center"/>
    </xf>
    <xf numFmtId="164" fontId="35" fillId="4" borderId="16" xfId="0" applyNumberFormat="1" applyFont="1" applyFill="1" applyBorder="1" applyAlignment="1">
      <alignment horizontal="center" vertical="center"/>
    </xf>
    <xf numFmtId="2" fontId="35" fillId="4" borderId="4" xfId="0" applyNumberFormat="1" applyFont="1" applyFill="1" applyBorder="1" applyAlignment="1">
      <alignment horizontal="center" vertical="center"/>
    </xf>
    <xf numFmtId="3" fontId="6" fillId="4" borderId="4" xfId="0" applyNumberFormat="1" applyFont="1" applyFill="1" applyBorder="1" applyAlignment="1">
      <alignment horizontal="center" vertical="center"/>
    </xf>
    <xf numFmtId="0" fontId="6" fillId="4" borderId="16" xfId="0" applyFont="1" applyFill="1" applyBorder="1" applyAlignment="1">
      <alignment horizontal="center" vertical="center"/>
    </xf>
    <xf numFmtId="0" fontId="6" fillId="4" borderId="4" xfId="0" applyFont="1" applyFill="1" applyBorder="1" applyAlignment="1">
      <alignment horizontal="center"/>
    </xf>
    <xf numFmtId="2" fontId="6" fillId="4" borderId="4" xfId="0" applyNumberFormat="1" applyFont="1" applyFill="1" applyBorder="1" applyAlignment="1">
      <alignment vertical="center"/>
    </xf>
    <xf numFmtId="164" fontId="6" fillId="4" borderId="4" xfId="0" applyNumberFormat="1" applyFont="1" applyFill="1" applyBorder="1" applyAlignment="1">
      <alignment horizontal="center" vertical="center"/>
    </xf>
    <xf numFmtId="164" fontId="6" fillId="4" borderId="16" xfId="0" applyNumberFormat="1" applyFont="1" applyFill="1" applyBorder="1" applyAlignment="1">
      <alignment horizontal="center" vertical="center"/>
    </xf>
    <xf numFmtId="164" fontId="6" fillId="4" borderId="0" xfId="0" applyNumberFormat="1" applyFont="1" applyFill="1" applyBorder="1" applyAlignment="1">
      <alignment horizontal="center" vertical="center" wrapText="1"/>
    </xf>
    <xf numFmtId="164" fontId="6" fillId="4" borderId="4" xfId="0" applyNumberFormat="1" applyFont="1" applyFill="1" applyBorder="1" applyAlignment="1">
      <alignment horizontal="center" vertical="center" wrapText="1"/>
    </xf>
    <xf numFmtId="164" fontId="6" fillId="4" borderId="18" xfId="0" applyNumberFormat="1" applyFont="1" applyFill="1" applyBorder="1" applyAlignment="1">
      <alignment horizontal="center" vertical="center" wrapText="1"/>
    </xf>
    <xf numFmtId="164" fontId="35" fillId="4" borderId="4" xfId="0" applyNumberFormat="1" applyFont="1" applyFill="1" applyBorder="1" applyAlignment="1">
      <alignment horizontal="center" vertical="center" wrapText="1"/>
    </xf>
    <xf numFmtId="164" fontId="35" fillId="4" borderId="16" xfId="0" applyNumberFormat="1" applyFont="1" applyFill="1" applyBorder="1" applyAlignment="1">
      <alignment horizontal="center" vertical="center" wrapText="1"/>
    </xf>
    <xf numFmtId="0" fontId="36" fillId="4" borderId="4" xfId="0" applyFont="1" applyFill="1" applyBorder="1" applyAlignment="1">
      <alignment horizontal="center" vertical="center"/>
    </xf>
    <xf numFmtId="0" fontId="35" fillId="4" borderId="4" xfId="0" applyFont="1" applyFill="1" applyBorder="1" applyAlignment="1">
      <alignment horizontal="center" vertical="center"/>
    </xf>
    <xf numFmtId="164" fontId="7" fillId="4" borderId="16" xfId="0" applyNumberFormat="1" applyFont="1" applyFill="1" applyBorder="1" applyAlignment="1">
      <alignment horizontal="center" vertical="center" wrapText="1"/>
    </xf>
    <xf numFmtId="164" fontId="7" fillId="4" borderId="16" xfId="0" applyNumberFormat="1" applyFont="1" applyFill="1" applyBorder="1" applyAlignment="1">
      <alignment horizontal="center"/>
    </xf>
    <xf numFmtId="164" fontId="7" fillId="4" borderId="0" xfId="0" applyNumberFormat="1" applyFont="1" applyFill="1" applyBorder="1" applyAlignment="1">
      <alignment horizontal="center" vertical="center"/>
    </xf>
    <xf numFmtId="164" fontId="7" fillId="4" borderId="0" xfId="0" applyNumberFormat="1" applyFont="1" applyFill="1" applyBorder="1" applyAlignment="1">
      <alignment horizontal="center"/>
    </xf>
    <xf numFmtId="164" fontId="7" fillId="4" borderId="18" xfId="0" applyNumberFormat="1" applyFont="1" applyFill="1" applyBorder="1" applyAlignment="1">
      <alignment horizontal="center" vertical="center"/>
    </xf>
    <xf numFmtId="164" fontId="7" fillId="4" borderId="16" xfId="0" applyNumberFormat="1" applyFont="1" applyFill="1" applyBorder="1" applyAlignment="1">
      <alignment horizontal="center" wrapText="1"/>
    </xf>
    <xf numFmtId="0" fontId="2" fillId="0" borderId="0" xfId="0" applyFont="1" applyAlignment="1"/>
    <xf numFmtId="0" fontId="18" fillId="0" borderId="0" xfId="0" applyFont="1" applyAlignment="1"/>
    <xf numFmtId="0" fontId="30" fillId="2" borderId="4" xfId="0" applyFont="1" applyFill="1" applyBorder="1" applyAlignment="1">
      <alignment vertical="center"/>
    </xf>
    <xf numFmtId="2" fontId="30" fillId="4" borderId="4" xfId="0" applyNumberFormat="1" applyFont="1" applyFill="1" applyBorder="1" applyAlignment="1">
      <alignment horizontal="center" vertical="center"/>
    </xf>
    <xf numFmtId="2" fontId="28" fillId="2" borderId="4" xfId="0" applyNumberFormat="1" applyFont="1" applyFill="1" applyBorder="1" applyAlignment="1">
      <alignment horizontal="center" vertical="center"/>
    </xf>
    <xf numFmtId="0" fontId="28" fillId="0" borderId="4" xfId="0" applyFont="1" applyFill="1" applyBorder="1" applyAlignment="1">
      <alignment horizontal="left" vertical="center"/>
    </xf>
    <xf numFmtId="0" fontId="28" fillId="0" borderId="4" xfId="0" applyFont="1" applyFill="1" applyBorder="1" applyAlignment="1">
      <alignment horizontal="center" vertical="center"/>
    </xf>
    <xf numFmtId="2" fontId="28" fillId="0" borderId="4" xfId="0" applyNumberFormat="1" applyFont="1" applyFill="1" applyBorder="1" applyAlignment="1">
      <alignment horizontal="center" vertical="center"/>
    </xf>
    <xf numFmtId="2" fontId="29" fillId="4" borderId="4" xfId="0" applyNumberFormat="1" applyFont="1" applyFill="1" applyBorder="1" applyAlignment="1">
      <alignment horizontal="center" vertical="center"/>
    </xf>
    <xf numFmtId="3" fontId="28" fillId="4" borderId="4" xfId="0" applyNumberFormat="1" applyFont="1" applyFill="1" applyBorder="1" applyAlignment="1">
      <alignment horizontal="center"/>
    </xf>
    <xf numFmtId="3" fontId="29" fillId="4" borderId="4" xfId="0" applyNumberFormat="1" applyFont="1" applyFill="1" applyBorder="1" applyAlignment="1">
      <alignment horizontal="center" vertical="center"/>
    </xf>
    <xf numFmtId="3" fontId="28" fillId="4" borderId="4" xfId="0" applyNumberFormat="1" applyFont="1" applyFill="1" applyBorder="1" applyAlignment="1">
      <alignment horizontal="center" vertical="center"/>
    </xf>
    <xf numFmtId="0" fontId="29" fillId="4" borderId="4" xfId="0" applyFont="1" applyFill="1" applyBorder="1" applyAlignment="1">
      <alignment horizontal="center" vertical="center"/>
    </xf>
    <xf numFmtId="4" fontId="29" fillId="4" borderId="4" xfId="0" applyNumberFormat="1" applyFont="1" applyFill="1" applyBorder="1" applyAlignment="1">
      <alignment horizontal="center" vertical="center"/>
    </xf>
    <xf numFmtId="4" fontId="28" fillId="4" borderId="4" xfId="0" applyNumberFormat="1" applyFont="1" applyFill="1" applyBorder="1" applyAlignment="1">
      <alignment horizontal="center" vertical="center"/>
    </xf>
    <xf numFmtId="0" fontId="28" fillId="4" borderId="1" xfId="0" applyFont="1" applyFill="1" applyBorder="1" applyAlignment="1">
      <alignment horizontal="center" vertical="center"/>
    </xf>
    <xf numFmtId="0" fontId="29" fillId="0" borderId="4" xfId="0" applyFont="1" applyBorder="1"/>
    <xf numFmtId="164" fontId="29" fillId="2" borderId="4" xfId="0" applyNumberFormat="1" applyFont="1" applyFill="1" applyBorder="1" applyAlignment="1">
      <alignment horizontal="center" vertical="center"/>
    </xf>
    <xf numFmtId="164" fontId="30" fillId="2" borderId="4" xfId="0" applyNumberFormat="1" applyFont="1" applyFill="1" applyBorder="1" applyAlignment="1">
      <alignment horizontal="center"/>
    </xf>
    <xf numFmtId="2" fontId="28" fillId="0" borderId="4" xfId="0" applyNumberFormat="1" applyFont="1" applyBorder="1" applyAlignment="1">
      <alignment horizontal="center" vertical="center"/>
    </xf>
    <xf numFmtId="9" fontId="28" fillId="0" borderId="4" xfId="3" applyFont="1" applyBorder="1" applyAlignment="1">
      <alignment horizontal="center" vertical="center"/>
    </xf>
    <xf numFmtId="0" fontId="28" fillId="0" borderId="4" xfId="0" applyFont="1" applyBorder="1" applyAlignment="1">
      <alignment horizontal="center" vertical="center"/>
    </xf>
    <xf numFmtId="164" fontId="28" fillId="0" borderId="4" xfId="0" applyNumberFormat="1" applyFont="1" applyBorder="1" applyAlignment="1">
      <alignment horizontal="center"/>
    </xf>
    <xf numFmtId="164" fontId="28" fillId="0" borderId="4" xfId="0" applyNumberFormat="1" applyFont="1" applyBorder="1" applyAlignment="1">
      <alignment horizontal="center" vertical="center"/>
    </xf>
    <xf numFmtId="0" fontId="28" fillId="0" borderId="4" xfId="0" applyNumberFormat="1" applyFont="1" applyFill="1" applyBorder="1" applyAlignment="1">
      <alignment horizontal="center" vertical="center"/>
    </xf>
    <xf numFmtId="164" fontId="28" fillId="0" borderId="4" xfId="0" applyNumberFormat="1" applyFont="1" applyFill="1" applyBorder="1" applyAlignment="1">
      <alignment horizontal="center"/>
    </xf>
    <xf numFmtId="164" fontId="28" fillId="0" borderId="4" xfId="0" applyNumberFormat="1" applyFont="1" applyFill="1" applyBorder="1" applyAlignment="1">
      <alignment horizontal="center" vertical="center"/>
    </xf>
    <xf numFmtId="0" fontId="28" fillId="0" borderId="4" xfId="0" applyFont="1" applyFill="1" applyBorder="1" applyAlignment="1">
      <alignment horizontal="center"/>
    </xf>
    <xf numFmtId="164" fontId="28" fillId="2" borderId="4" xfId="0" applyNumberFormat="1" applyFont="1" applyFill="1" applyBorder="1" applyAlignment="1">
      <alignment horizontal="center" vertical="center"/>
    </xf>
    <xf numFmtId="0" fontId="28" fillId="0" borderId="4" xfId="0" applyNumberFormat="1" applyFont="1" applyBorder="1" applyAlignment="1">
      <alignment horizontal="center" vertical="center"/>
    </xf>
    <xf numFmtId="0" fontId="28" fillId="0" borderId="0" xfId="0" applyFont="1"/>
    <xf numFmtId="0" fontId="30" fillId="0" borderId="24" xfId="0" applyFont="1" applyBorder="1" applyAlignment="1">
      <alignment horizontal="center" vertical="center"/>
    </xf>
    <xf numFmtId="0" fontId="0" fillId="0" borderId="0" xfId="0" applyFont="1"/>
    <xf numFmtId="0" fontId="39" fillId="0" borderId="0" xfId="1" applyFont="1" applyFill="1" applyBorder="1" applyAlignment="1">
      <alignment vertical="center" wrapText="1"/>
    </xf>
    <xf numFmtId="0" fontId="39" fillId="0" borderId="0" xfId="1" applyFont="1" applyFill="1" applyBorder="1" applyAlignment="1">
      <alignment vertical="center"/>
    </xf>
    <xf numFmtId="0" fontId="24" fillId="0" borderId="4" xfId="0" applyFont="1" applyFill="1" applyBorder="1" applyAlignment="1">
      <alignment horizontal="left" vertical="center"/>
    </xf>
    <xf numFmtId="9" fontId="24" fillId="4" borderId="4" xfId="0" applyNumberFormat="1" applyFont="1" applyFill="1" applyBorder="1" applyAlignment="1">
      <alignment horizontal="center" vertical="center"/>
    </xf>
    <xf numFmtId="0" fontId="24" fillId="0" borderId="4" xfId="0" applyNumberFormat="1" applyFont="1" applyFill="1" applyBorder="1" applyAlignment="1">
      <alignment horizontal="center" vertical="center"/>
    </xf>
    <xf numFmtId="0" fontId="24" fillId="4" borderId="4" xfId="0" applyFont="1" applyFill="1" applyBorder="1" applyAlignment="1">
      <alignment horizontal="left" vertical="center"/>
    </xf>
    <xf numFmtId="0" fontId="24" fillId="0" borderId="4" xfId="0" applyFont="1" applyFill="1" applyBorder="1" applyAlignment="1">
      <alignment horizontal="center"/>
    </xf>
    <xf numFmtId="164" fontId="24" fillId="0" borderId="4" xfId="0" applyNumberFormat="1" applyFont="1" applyBorder="1" applyAlignment="1">
      <alignment horizontal="center" vertical="center"/>
    </xf>
    <xf numFmtId="10" fontId="24" fillId="4" borderId="4" xfId="0" applyNumberFormat="1" applyFont="1" applyFill="1" applyBorder="1" applyAlignment="1">
      <alignment horizontal="center" vertical="center"/>
    </xf>
    <xf numFmtId="2" fontId="24" fillId="0" borderId="4" xfId="0" applyNumberFormat="1" applyFont="1" applyFill="1" applyBorder="1" applyAlignment="1">
      <alignment horizontal="center"/>
    </xf>
    <xf numFmtId="0" fontId="24" fillId="0" borderId="8" xfId="0" applyFont="1" applyFill="1" applyBorder="1" applyAlignment="1">
      <alignment horizontal="left" vertical="center"/>
    </xf>
    <xf numFmtId="0" fontId="24" fillId="0" borderId="0" xfId="0" applyFont="1" applyFill="1" applyBorder="1" applyAlignment="1">
      <alignment horizontal="left" vertical="center"/>
    </xf>
    <xf numFmtId="0" fontId="24" fillId="4" borderId="0" xfId="0" applyFont="1" applyFill="1" applyBorder="1" applyAlignment="1">
      <alignment horizontal="center" vertical="center"/>
    </xf>
    <xf numFmtId="0" fontId="24" fillId="0" borderId="0" xfId="0" applyFont="1" applyFill="1" applyBorder="1" applyAlignment="1">
      <alignment horizontal="center" vertical="center"/>
    </xf>
    <xf numFmtId="2" fontId="24" fillId="0" borderId="0" xfId="0" applyNumberFormat="1" applyFont="1" applyFill="1" applyBorder="1" applyAlignment="1">
      <alignment horizontal="center"/>
    </xf>
    <xf numFmtId="9" fontId="28" fillId="4" borderId="4" xfId="0" applyNumberFormat="1" applyFont="1" applyFill="1" applyBorder="1" applyAlignment="1">
      <alignment horizontal="center" vertical="center"/>
    </xf>
    <xf numFmtId="2" fontId="28" fillId="0" borderId="2" xfId="0" applyNumberFormat="1" applyFont="1" applyFill="1" applyBorder="1" applyAlignment="1">
      <alignment horizontal="center" vertical="center"/>
    </xf>
    <xf numFmtId="0" fontId="28" fillId="0" borderId="18" xfId="0" applyFont="1" applyBorder="1" applyAlignment="1">
      <alignment vertical="center" wrapText="1"/>
    </xf>
    <xf numFmtId="0" fontId="28" fillId="0" borderId="3" xfId="0" applyFont="1" applyBorder="1" applyAlignment="1">
      <alignment vertical="center" wrapText="1"/>
    </xf>
    <xf numFmtId="0" fontId="29" fillId="0" borderId="4" xfId="0" applyFont="1" applyBorder="1" applyAlignment="1">
      <alignment horizontal="center" vertical="center"/>
    </xf>
    <xf numFmtId="164" fontId="28" fillId="4" borderId="4" xfId="0" applyNumberFormat="1" applyFont="1" applyFill="1" applyBorder="1" applyAlignment="1">
      <alignment horizontal="center" vertical="center"/>
    </xf>
    <xf numFmtId="164" fontId="28" fillId="4" borderId="4" xfId="0" applyNumberFormat="1" applyFont="1" applyFill="1" applyBorder="1" applyAlignment="1">
      <alignment horizontal="center"/>
    </xf>
    <xf numFmtId="9" fontId="28" fillId="0" borderId="4" xfId="0" applyNumberFormat="1" applyFont="1" applyBorder="1" applyAlignment="1">
      <alignment horizontal="center"/>
    </xf>
    <xf numFmtId="164" fontId="28" fillId="4" borderId="4" xfId="5" applyNumberFormat="1" applyFont="1" applyFill="1" applyBorder="1" applyAlignment="1">
      <alignment horizontal="center" vertical="center"/>
    </xf>
    <xf numFmtId="9" fontId="28" fillId="4" borderId="4" xfId="0" applyNumberFormat="1" applyFont="1" applyFill="1" applyBorder="1" applyAlignment="1">
      <alignment horizontal="center"/>
    </xf>
    <xf numFmtId="2" fontId="28" fillId="4" borderId="4" xfId="0" applyNumberFormat="1" applyFont="1" applyFill="1" applyBorder="1" applyAlignment="1">
      <alignment horizontal="center"/>
    </xf>
    <xf numFmtId="2" fontId="28" fillId="0" borderId="4" xfId="0" applyNumberFormat="1" applyFont="1" applyFill="1" applyBorder="1" applyAlignment="1">
      <alignment horizontal="center"/>
    </xf>
    <xf numFmtId="0" fontId="29" fillId="4" borderId="4" xfId="0" applyFont="1" applyFill="1" applyBorder="1" applyAlignment="1">
      <alignment horizontal="center"/>
    </xf>
    <xf numFmtId="0" fontId="8" fillId="2" borderId="16" xfId="0" applyFont="1" applyFill="1" applyBorder="1" applyAlignment="1">
      <alignment horizontal="center" vertical="center"/>
    </xf>
    <xf numFmtId="0" fontId="8" fillId="2" borderId="4" xfId="0" applyFont="1" applyFill="1" applyBorder="1" applyAlignment="1">
      <alignment horizontal="left" vertical="center" wrapText="1"/>
    </xf>
    <xf numFmtId="164" fontId="27" fillId="0" borderId="4" xfId="0" applyNumberFormat="1" applyFont="1" applyBorder="1" applyAlignment="1">
      <alignment horizontal="center"/>
    </xf>
    <xf numFmtId="164" fontId="8" fillId="2" borderId="4" xfId="0" applyNumberFormat="1" applyFont="1" applyFill="1" applyBorder="1" applyAlignment="1">
      <alignment horizontal="center" vertical="center"/>
    </xf>
    <xf numFmtId="0" fontId="8" fillId="0" borderId="4" xfId="0" applyFont="1" applyBorder="1" applyAlignment="1">
      <alignment horizontal="left" vertical="center" wrapText="1"/>
    </xf>
    <xf numFmtId="0" fontId="24" fillId="4" borderId="0" xfId="0" applyFont="1" applyFill="1" applyBorder="1" applyAlignment="1">
      <alignment horizontal="center"/>
    </xf>
    <xf numFmtId="164" fontId="24" fillId="0" borderId="4" xfId="0" applyNumberFormat="1" applyFont="1" applyFill="1" applyBorder="1" applyAlignment="1">
      <alignment horizontal="center" vertical="center"/>
    </xf>
    <xf numFmtId="164" fontId="8" fillId="2" borderId="4" xfId="0" applyNumberFormat="1" applyFont="1" applyFill="1" applyBorder="1" applyAlignment="1">
      <alignment horizontal="center"/>
    </xf>
    <xf numFmtId="0" fontId="8" fillId="0" borderId="4" xfId="0" applyFont="1" applyFill="1" applyBorder="1" applyAlignment="1">
      <alignment horizontal="left" vertical="center"/>
    </xf>
    <xf numFmtId="164" fontId="24" fillId="0" borderId="4" xfId="0" applyNumberFormat="1" applyFont="1" applyBorder="1" applyAlignment="1">
      <alignment horizontal="center"/>
    </xf>
    <xf numFmtId="0" fontId="8" fillId="0" borderId="26" xfId="0" applyFont="1" applyFill="1" applyBorder="1" applyAlignment="1">
      <alignment horizontal="center" vertical="center" wrapText="1"/>
    </xf>
    <xf numFmtId="0" fontId="8" fillId="2" borderId="4" xfId="0" applyFont="1" applyFill="1" applyBorder="1" applyAlignment="1">
      <alignment horizontal="center"/>
    </xf>
    <xf numFmtId="166" fontId="27" fillId="0" borderId="4" xfId="0" applyNumberFormat="1" applyFont="1" applyBorder="1" applyAlignment="1">
      <alignment vertical="center"/>
    </xf>
    <xf numFmtId="166" fontId="27" fillId="0" borderId="4" xfId="0" applyNumberFormat="1" applyFont="1" applyBorder="1"/>
    <xf numFmtId="0" fontId="24" fillId="0" borderId="4" xfId="0" applyFont="1" applyBorder="1" applyAlignment="1">
      <alignment horizontal="center"/>
    </xf>
    <xf numFmtId="164" fontId="27" fillId="0" borderId="4" xfId="0" applyNumberFormat="1" applyFont="1" applyBorder="1" applyAlignment="1">
      <alignment horizontal="center" vertical="center"/>
    </xf>
    <xf numFmtId="0" fontId="33" fillId="0" borderId="0" xfId="0" applyFont="1" applyAlignment="1">
      <alignment horizontal="center"/>
    </xf>
    <xf numFmtId="0" fontId="33" fillId="0" borderId="4" xfId="0" applyFont="1" applyBorder="1" applyAlignment="1">
      <alignment horizontal="center"/>
    </xf>
    <xf numFmtId="1" fontId="33" fillId="0" borderId="4" xfId="0" applyNumberFormat="1" applyFont="1" applyBorder="1" applyAlignment="1">
      <alignment horizontal="center" vertical="center"/>
    </xf>
    <xf numFmtId="0" fontId="29" fillId="0" borderId="4" xfId="0" applyFont="1" applyBorder="1" applyAlignment="1">
      <alignment horizontal="center"/>
    </xf>
    <xf numFmtId="1" fontId="29" fillId="0" borderId="4" xfId="0" applyNumberFormat="1" applyFont="1" applyBorder="1" applyAlignment="1">
      <alignment horizontal="center"/>
    </xf>
    <xf numFmtId="1" fontId="33" fillId="0" borderId="4" xfId="0" applyNumberFormat="1" applyFont="1" applyBorder="1" applyAlignment="1">
      <alignment horizontal="center"/>
    </xf>
    <xf numFmtId="0" fontId="33" fillId="0" borderId="4" xfId="0" applyFont="1" applyBorder="1" applyAlignment="1">
      <alignment horizontal="center" vertical="center"/>
    </xf>
    <xf numFmtId="1" fontId="29" fillId="0" borderId="4" xfId="0" applyNumberFormat="1" applyFont="1" applyBorder="1" applyAlignment="1">
      <alignment horizontal="center" vertical="center"/>
    </xf>
    <xf numFmtId="0" fontId="29" fillId="0" borderId="16" xfId="0" applyFont="1" applyFill="1" applyBorder="1" applyAlignment="1">
      <alignment horizontal="center" vertical="center"/>
    </xf>
    <xf numFmtId="0" fontId="29" fillId="6" borderId="4" xfId="0" applyFont="1" applyFill="1" applyBorder="1" applyAlignment="1">
      <alignment horizontal="center" vertical="center"/>
    </xf>
    <xf numFmtId="0" fontId="29" fillId="0" borderId="4" xfId="0" applyFont="1" applyFill="1" applyBorder="1" applyAlignment="1">
      <alignment horizontal="center" vertical="center"/>
    </xf>
    <xf numFmtId="0" fontId="30" fillId="0" borderId="0" xfId="0" applyFont="1" applyAlignment="1">
      <alignment wrapText="1"/>
    </xf>
    <xf numFmtId="0" fontId="42" fillId="0" borderId="0" xfId="0" applyFont="1" applyFill="1" applyBorder="1" applyAlignment="1">
      <alignment vertical="center" wrapText="1"/>
    </xf>
    <xf numFmtId="0" fontId="28" fillId="0" borderId="0" xfId="0" applyFont="1" applyFill="1" applyBorder="1" applyAlignment="1">
      <alignment vertical="center" wrapText="1"/>
    </xf>
    <xf numFmtId="0" fontId="24" fillId="0" borderId="7" xfId="0" applyFont="1" applyFill="1" applyBorder="1" applyAlignment="1">
      <alignment horizontal="left" vertical="center"/>
    </xf>
    <xf numFmtId="0" fontId="24" fillId="0" borderId="7" xfId="0" applyFont="1" applyFill="1" applyBorder="1" applyAlignment="1">
      <alignment horizontal="center" vertical="center"/>
    </xf>
    <xf numFmtId="2" fontId="24" fillId="0" borderId="18" xfId="0" applyNumberFormat="1" applyFont="1" applyFill="1" applyBorder="1" applyAlignment="1">
      <alignment horizontal="center" vertical="center"/>
    </xf>
    <xf numFmtId="9" fontId="28" fillId="0" borderId="4" xfId="0" applyNumberFormat="1" applyFont="1" applyFill="1" applyBorder="1" applyAlignment="1">
      <alignment horizontal="center" vertical="center"/>
    </xf>
    <xf numFmtId="9" fontId="28" fillId="2" borderId="4" xfId="0" applyNumberFormat="1" applyFont="1" applyFill="1" applyBorder="1" applyAlignment="1">
      <alignment horizontal="center" vertical="center"/>
    </xf>
    <xf numFmtId="166" fontId="0" fillId="0" borderId="4" xfId="0" applyNumberFormat="1" applyFont="1" applyBorder="1"/>
    <xf numFmtId="0" fontId="0" fillId="0" borderId="0" xfId="0" applyFont="1" applyAlignment="1">
      <alignment horizontal="left" vertical="top" wrapText="1"/>
    </xf>
    <xf numFmtId="4" fontId="0" fillId="0" borderId="0" xfId="0" applyNumberFormat="1" applyFont="1"/>
    <xf numFmtId="0" fontId="24" fillId="0" borderId="4" xfId="0" applyNumberFormat="1" applyFont="1" applyFill="1" applyBorder="1" applyAlignment="1">
      <alignment horizontal="left" vertical="center" wrapText="1"/>
    </xf>
    <xf numFmtId="0" fontId="24" fillId="0" borderId="4" xfId="0" applyNumberFormat="1" applyFont="1" applyFill="1" applyBorder="1" applyAlignment="1">
      <alignment horizontal="left" vertical="top" wrapText="1"/>
    </xf>
    <xf numFmtId="2" fontId="24" fillId="0" borderId="4" xfId="0" applyNumberFormat="1" applyFont="1" applyFill="1" applyBorder="1" applyAlignment="1">
      <alignment horizontal="left" vertical="center" wrapText="1"/>
    </xf>
    <xf numFmtId="0" fontId="28" fillId="4" borderId="0" xfId="0" applyFont="1" applyFill="1" applyBorder="1" applyAlignment="1">
      <alignment horizontal="center"/>
    </xf>
    <xf numFmtId="166" fontId="24" fillId="0" borderId="0" xfId="0" applyNumberFormat="1" applyFont="1" applyFill="1" applyBorder="1" applyAlignment="1">
      <alignment horizontal="center" vertical="center"/>
    </xf>
    <xf numFmtId="0" fontId="24" fillId="0" borderId="0" xfId="0" applyFont="1" applyFill="1" applyBorder="1" applyAlignment="1">
      <alignment horizontal="center"/>
    </xf>
    <xf numFmtId="0" fontId="24" fillId="0" borderId="7" xfId="0" applyFont="1" applyFill="1" applyBorder="1" applyAlignment="1">
      <alignment horizontal="left"/>
    </xf>
    <xf numFmtId="2" fontId="24" fillId="0" borderId="4" xfId="0" applyNumberFormat="1" applyFont="1" applyFill="1" applyBorder="1" applyAlignment="1">
      <alignment horizontal="left" vertical="center"/>
    </xf>
    <xf numFmtId="0" fontId="0" fillId="0" borderId="0" xfId="0" applyFont="1" applyAlignment="1">
      <alignment horizontal="left"/>
    </xf>
    <xf numFmtId="0" fontId="24" fillId="0" borderId="4" xfId="0" applyNumberFormat="1" applyFont="1" applyFill="1" applyBorder="1" applyAlignment="1">
      <alignment horizontal="left" vertical="center"/>
    </xf>
    <xf numFmtId="0" fontId="24" fillId="0" borderId="6" xfId="0" applyFont="1" applyFill="1" applyBorder="1" applyAlignment="1">
      <alignment horizontal="left"/>
    </xf>
    <xf numFmtId="0" fontId="24" fillId="0" borderId="25" xfId="0" applyFont="1" applyFill="1" applyBorder="1" applyAlignment="1">
      <alignment horizontal="left"/>
    </xf>
    <xf numFmtId="0" fontId="24" fillId="0" borderId="29" xfId="0" applyFont="1" applyFill="1" applyBorder="1" applyAlignment="1">
      <alignment horizontal="left"/>
    </xf>
    <xf numFmtId="0" fontId="0" fillId="0" borderId="0" xfId="0" applyFont="1" applyAlignment="1">
      <alignment horizontal="left" wrapText="1"/>
    </xf>
    <xf numFmtId="9" fontId="30" fillId="2" borderId="4" xfId="0" applyNumberFormat="1" applyFont="1" applyFill="1" applyBorder="1" applyAlignment="1">
      <alignment horizontal="center" vertical="center"/>
    </xf>
    <xf numFmtId="2" fontId="8" fillId="0" borderId="23" xfId="0" applyNumberFormat="1" applyFont="1" applyFill="1" applyBorder="1" applyAlignment="1">
      <alignment horizontal="left" vertical="center" wrapText="1"/>
    </xf>
    <xf numFmtId="0" fontId="30" fillId="0" borderId="23" xfId="0" applyFont="1" applyBorder="1" applyAlignment="1">
      <alignment horizontal="center" vertical="center"/>
    </xf>
    <xf numFmtId="164" fontId="0" fillId="0" borderId="0" xfId="0" applyNumberFormat="1" applyFont="1"/>
    <xf numFmtId="164" fontId="0" fillId="0" borderId="4" xfId="0" applyNumberFormat="1" applyFont="1" applyBorder="1" applyAlignment="1">
      <alignment horizontal="center"/>
    </xf>
    <xf numFmtId="0" fontId="24" fillId="0" borderId="4" xfId="0" applyFont="1" applyBorder="1" applyAlignment="1">
      <alignment horizontal="left" vertical="center"/>
    </xf>
    <xf numFmtId="0" fontId="24" fillId="0" borderId="11" xfId="0" applyFont="1" applyFill="1" applyBorder="1" applyAlignment="1">
      <alignment horizontal="left" vertical="center"/>
    </xf>
    <xf numFmtId="0" fontId="24" fillId="0" borderId="14" xfId="0" applyFont="1" applyFill="1" applyBorder="1" applyAlignment="1">
      <alignment horizontal="left" vertical="center"/>
    </xf>
    <xf numFmtId="0" fontId="24" fillId="0" borderId="3" xfId="0" applyFont="1" applyFill="1" applyBorder="1" applyAlignment="1">
      <alignment horizontal="left" vertical="center"/>
    </xf>
    <xf numFmtId="0" fontId="24" fillId="0" borderId="14" xfId="0" applyNumberFormat="1" applyFont="1" applyFill="1" applyBorder="1" applyAlignment="1">
      <alignment horizontal="left" vertical="center"/>
    </xf>
    <xf numFmtId="2" fontId="24" fillId="2" borderId="4" xfId="0" applyNumberFormat="1" applyFont="1" applyFill="1" applyBorder="1" applyAlignment="1">
      <alignment horizontal="center" vertical="center"/>
    </xf>
    <xf numFmtId="2" fontId="8" fillId="2" borderId="23" xfId="0" applyNumberFormat="1" applyFont="1" applyFill="1" applyBorder="1" applyAlignment="1">
      <alignment horizontal="left" vertical="center"/>
    </xf>
    <xf numFmtId="0" fontId="21" fillId="0" borderId="4" xfId="0" applyFont="1" applyBorder="1" applyAlignment="1">
      <alignment horizontal="left" vertical="center" wrapText="1"/>
    </xf>
    <xf numFmtId="0" fontId="0" fillId="0" borderId="4" xfId="0" applyBorder="1" applyAlignment="1">
      <alignment horizontal="left" wrapText="1"/>
    </xf>
    <xf numFmtId="0" fontId="0" fillId="0" borderId="4" xfId="0" applyBorder="1" applyAlignment="1">
      <alignment horizontal="left"/>
    </xf>
    <xf numFmtId="0" fontId="20" fillId="0" borderId="4" xfId="0" applyFont="1" applyBorder="1" applyAlignment="1">
      <alignment horizontal="left" vertical="center" wrapText="1"/>
    </xf>
    <xf numFmtId="0" fontId="50" fillId="0" borderId="4" xfId="0" applyFont="1" applyBorder="1" applyAlignment="1">
      <alignment horizontal="left" vertical="center" wrapText="1"/>
    </xf>
    <xf numFmtId="0" fontId="5" fillId="0" borderId="0" xfId="1" applyFont="1" applyFill="1" applyBorder="1" applyAlignment="1">
      <alignment horizontal="left" vertical="center" wrapText="1"/>
    </xf>
    <xf numFmtId="0" fontId="10" fillId="0" borderId="0" xfId="1" applyFont="1" applyFill="1" applyBorder="1" applyAlignment="1">
      <alignment horizontal="center" vertical="center" wrapText="1"/>
    </xf>
    <xf numFmtId="0" fontId="1" fillId="0" borderId="0" xfId="0" applyFont="1" applyAlignment="1">
      <alignment horizontal="center"/>
    </xf>
    <xf numFmtId="0" fontId="1" fillId="0" borderId="0" xfId="0" applyFont="1" applyAlignment="1">
      <alignment horizontal="center" wrapText="1"/>
    </xf>
    <xf numFmtId="0" fontId="30" fillId="0" borderId="0" xfId="0" applyFont="1" applyAlignment="1">
      <alignment horizontal="center"/>
    </xf>
    <xf numFmtId="0" fontId="30" fillId="0" borderId="0" xfId="0" applyFont="1" applyAlignment="1">
      <alignment horizontal="center" wrapText="1"/>
    </xf>
    <xf numFmtId="0" fontId="31" fillId="0" borderId="0" xfId="1" applyFont="1" applyFill="1" applyBorder="1" applyAlignment="1">
      <alignment horizontal="left" vertical="center" wrapText="1"/>
    </xf>
    <xf numFmtId="0" fontId="28" fillId="0" borderId="27" xfId="0" applyFont="1" applyBorder="1" applyAlignment="1">
      <alignment horizontal="left" vertical="top" wrapText="1"/>
    </xf>
    <xf numFmtId="0" fontId="0" fillId="0" borderId="9" xfId="0" applyBorder="1" applyAlignment="1">
      <alignment horizontal="left" vertical="top" wrapText="1"/>
    </xf>
    <xf numFmtId="0" fontId="31" fillId="0" borderId="0" xfId="1" applyFont="1" applyFill="1" applyBorder="1" applyAlignment="1">
      <alignment horizontal="center" vertical="center" wrapText="1"/>
    </xf>
    <xf numFmtId="0" fontId="32" fillId="0" borderId="0" xfId="1" applyFont="1" applyFill="1" applyBorder="1" applyAlignment="1">
      <alignment horizontal="left" vertical="center" wrapText="1"/>
    </xf>
    <xf numFmtId="0" fontId="33" fillId="0" borderId="0" xfId="0" applyFont="1" applyAlignment="1">
      <alignment horizontal="left" wrapText="1"/>
    </xf>
    <xf numFmtId="0" fontId="29" fillId="0" borderId="27" xfId="0" applyFont="1" applyBorder="1" applyAlignment="1">
      <alignment horizontal="left" vertical="center" wrapText="1"/>
    </xf>
    <xf numFmtId="0" fontId="29" fillId="0" borderId="9" xfId="0" applyFont="1" applyBorder="1" applyAlignment="1">
      <alignment horizontal="left" vertical="center" wrapText="1"/>
    </xf>
    <xf numFmtId="0" fontId="28" fillId="0" borderId="8" xfId="0" applyFont="1" applyFill="1" applyBorder="1" applyAlignment="1">
      <alignment horizontal="left" vertical="top" wrapText="1"/>
    </xf>
    <xf numFmtId="0" fontId="29" fillId="0" borderId="0" xfId="0" applyFont="1" applyAlignment="1">
      <alignment horizontal="left" vertical="top" wrapText="1"/>
    </xf>
    <xf numFmtId="0" fontId="28" fillId="0" borderId="5" xfId="0" applyFont="1" applyBorder="1" applyAlignment="1">
      <alignment horizontal="center" vertical="center" wrapText="1"/>
    </xf>
    <xf numFmtId="0" fontId="28" fillId="0" borderId="18" xfId="0" applyFont="1" applyBorder="1" applyAlignment="1">
      <alignment horizontal="center" vertical="center" wrapText="1"/>
    </xf>
    <xf numFmtId="0" fontId="4" fillId="0" borderId="0" xfId="1" applyFont="1" applyFill="1" applyBorder="1" applyAlignment="1">
      <alignment horizontal="left" vertical="center" wrapText="1"/>
    </xf>
    <xf numFmtId="0" fontId="28" fillId="0" borderId="0" xfId="0" applyFont="1" applyFill="1" applyBorder="1" applyAlignment="1">
      <alignment horizontal="left" vertical="top" wrapText="1"/>
    </xf>
    <xf numFmtId="0" fontId="0" fillId="0" borderId="0" xfId="0" applyBorder="1" applyAlignment="1">
      <alignment horizontal="left" vertical="top" wrapText="1"/>
    </xf>
    <xf numFmtId="0" fontId="4" fillId="0" borderId="0" xfId="1" applyFont="1" applyFill="1" applyBorder="1" applyAlignment="1">
      <alignment horizontal="center" vertical="center" wrapText="1"/>
    </xf>
    <xf numFmtId="0" fontId="39" fillId="0" borderId="0" xfId="1" applyFont="1" applyFill="1" applyBorder="1" applyAlignment="1">
      <alignment horizontal="left" vertical="center" wrapText="1"/>
    </xf>
    <xf numFmtId="0" fontId="11" fillId="0" borderId="0" xfId="0" applyFont="1" applyAlignment="1">
      <alignment horizontal="left" wrapText="1"/>
    </xf>
    <xf numFmtId="0" fontId="28" fillId="0" borderId="0" xfId="0" applyNumberFormat="1" applyFont="1" applyFill="1" applyBorder="1" applyAlignment="1">
      <alignment horizontal="left" vertical="top" wrapText="1"/>
    </xf>
    <xf numFmtId="0" fontId="30" fillId="0" borderId="26" xfId="0" applyFont="1" applyBorder="1" applyAlignment="1">
      <alignment horizontal="left" vertical="center"/>
    </xf>
    <xf numFmtId="0" fontId="30" fillId="0" borderId="10" xfId="0" applyFont="1" applyBorder="1" applyAlignment="1">
      <alignment horizontal="left" vertical="center"/>
    </xf>
    <xf numFmtId="0" fontId="2" fillId="0" borderId="0" xfId="0" applyFont="1" applyAlignment="1">
      <alignment horizontal="center" wrapText="1"/>
    </xf>
    <xf numFmtId="0" fontId="38" fillId="0" borderId="0" xfId="1" applyFont="1" applyFill="1" applyBorder="1" applyAlignment="1">
      <alignment horizontal="left" vertical="center" wrapText="1"/>
    </xf>
    <xf numFmtId="0" fontId="33" fillId="0" borderId="28" xfId="0" applyFont="1" applyBorder="1" applyAlignment="1">
      <alignment horizontal="left" wrapText="1"/>
    </xf>
    <xf numFmtId="0" fontId="1" fillId="0" borderId="0" xfId="0" applyFont="1" applyAlignment="1">
      <alignment horizontal="right"/>
    </xf>
    <xf numFmtId="0" fontId="36" fillId="0" borderId="22" xfId="0" applyNumberFormat="1" applyFont="1" applyFill="1" applyBorder="1" applyAlignment="1">
      <alignment horizontal="left" vertical="center" wrapText="1"/>
    </xf>
    <xf numFmtId="0" fontId="36" fillId="0" borderId="18" xfId="0" applyNumberFormat="1" applyFont="1" applyFill="1" applyBorder="1" applyAlignment="1">
      <alignment horizontal="left" vertical="center" wrapText="1"/>
    </xf>
    <xf numFmtId="0" fontId="36" fillId="0" borderId="23" xfId="0" applyNumberFormat="1" applyFont="1" applyFill="1" applyBorder="1" applyAlignment="1">
      <alignment horizontal="left" vertical="center" wrapText="1"/>
    </xf>
    <xf numFmtId="0" fontId="37" fillId="0" borderId="0" xfId="1" applyFont="1" applyFill="1" applyBorder="1" applyAlignment="1">
      <alignment horizontal="left" vertical="center" wrapText="1"/>
    </xf>
    <xf numFmtId="0" fontId="18" fillId="0" borderId="0" xfId="0" applyFont="1" applyAlignment="1">
      <alignment horizontal="center"/>
    </xf>
    <xf numFmtId="0" fontId="8" fillId="2" borderId="1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2" fillId="0" borderId="10" xfId="0" applyFont="1" applyBorder="1" applyAlignment="1">
      <alignment horizontal="left" vertical="top" wrapText="1"/>
    </xf>
    <xf numFmtId="0" fontId="0" fillId="0" borderId="10" xfId="0" applyBorder="1" applyAlignment="1">
      <alignment horizontal="left" vertical="top" wrapText="1"/>
    </xf>
    <xf numFmtId="0" fontId="2" fillId="0" borderId="0" xfId="0" applyFont="1" applyAlignment="1">
      <alignment horizontal="left"/>
    </xf>
    <xf numFmtId="0" fontId="18" fillId="0" borderId="0" xfId="0" applyFont="1" applyAlignment="1">
      <alignment horizontal="left"/>
    </xf>
    <xf numFmtId="2" fontId="36" fillId="0" borderId="22" xfId="0" applyNumberFormat="1" applyFont="1" applyFill="1" applyBorder="1" applyAlignment="1">
      <alignment horizontal="left" vertical="center" wrapText="1"/>
    </xf>
    <xf numFmtId="2" fontId="36" fillId="0" borderId="18" xfId="0" applyNumberFormat="1" applyFont="1" applyFill="1" applyBorder="1" applyAlignment="1">
      <alignment horizontal="left" vertical="center" wrapText="1"/>
    </xf>
    <xf numFmtId="2" fontId="36" fillId="0" borderId="23" xfId="0" applyNumberFormat="1" applyFont="1" applyFill="1" applyBorder="1" applyAlignment="1">
      <alignment horizontal="left" vertical="center" wrapText="1"/>
    </xf>
    <xf numFmtId="0" fontId="2" fillId="0" borderId="0" xfId="0" applyFont="1" applyAlignment="1">
      <alignment horizontal="center"/>
    </xf>
    <xf numFmtId="0" fontId="10" fillId="0" borderId="0" xfId="1" applyFont="1" applyFill="1" applyBorder="1" applyAlignment="1">
      <alignment horizontal="center" vertical="center"/>
    </xf>
    <xf numFmtId="0" fontId="8" fillId="2" borderId="4" xfId="0" applyFont="1" applyFill="1" applyBorder="1" applyAlignment="1">
      <alignment horizontal="center" vertical="center" wrapText="1"/>
    </xf>
    <xf numFmtId="0" fontId="15" fillId="0" borderId="9" xfId="0" applyFont="1" applyBorder="1" applyAlignment="1">
      <alignment horizontal="left"/>
    </xf>
    <xf numFmtId="0" fontId="19" fillId="0" borderId="10" xfId="0" applyFont="1" applyBorder="1" applyAlignment="1">
      <alignment horizontal="center" wrapText="1"/>
    </xf>
    <xf numFmtId="0" fontId="28" fillId="4" borderId="8" xfId="0" applyFont="1" applyFill="1" applyBorder="1" applyAlignment="1">
      <alignment horizontal="left" vertical="top" wrapText="1"/>
    </xf>
    <xf numFmtId="0" fontId="0" fillId="0" borderId="0" xfId="0" applyAlignment="1">
      <alignment horizontal="left" vertical="top" wrapText="1"/>
    </xf>
    <xf numFmtId="0" fontId="28" fillId="0" borderId="0" xfId="0" applyFont="1" applyAlignment="1">
      <alignment horizontal="center" wrapText="1"/>
    </xf>
    <xf numFmtId="0" fontId="31" fillId="0" borderId="0" xfId="4" applyFont="1" applyFill="1" applyBorder="1" applyAlignment="1">
      <alignment horizontal="left" vertical="center" wrapText="1"/>
    </xf>
    <xf numFmtId="0" fontId="3" fillId="0" borderId="10" xfId="0" applyFont="1" applyBorder="1"/>
    <xf numFmtId="0" fontId="28" fillId="0" borderId="17" xfId="0" applyFont="1" applyFill="1"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28" fillId="0" borderId="0" xfId="1" applyFont="1" applyFill="1" applyBorder="1" applyAlignment="1">
      <alignment horizontal="left" vertical="center" wrapText="1"/>
    </xf>
    <xf numFmtId="0" fontId="0" fillId="0" borderId="28" xfId="0" applyFont="1" applyBorder="1" applyAlignment="1">
      <alignment horizontal="center"/>
    </xf>
    <xf numFmtId="0" fontId="30" fillId="0" borderId="0" xfId="0" applyFont="1" applyAlignment="1">
      <alignment horizontal="left" vertical="top" wrapText="1"/>
    </xf>
    <xf numFmtId="0" fontId="8" fillId="0" borderId="0" xfId="0" applyFont="1" applyAlignment="1">
      <alignment horizontal="left" vertical="top" wrapText="1"/>
    </xf>
    <xf numFmtId="0" fontId="28" fillId="0" borderId="0" xfId="0" applyFont="1" applyAlignment="1">
      <alignment horizontal="left" vertical="top" wrapText="1"/>
    </xf>
    <xf numFmtId="0" fontId="0" fillId="0" borderId="0" xfId="0" applyFont="1" applyAlignment="1">
      <alignment horizontal="left" vertical="top" wrapText="1"/>
    </xf>
    <xf numFmtId="0" fontId="30" fillId="0" borderId="0" xfId="0" applyFont="1" applyAlignment="1">
      <alignment horizontal="center" vertical="top" wrapText="1"/>
    </xf>
    <xf numFmtId="0" fontId="41" fillId="0" borderId="0" xfId="0" applyFont="1" applyFill="1" applyBorder="1" applyAlignment="1">
      <alignment vertical="top" wrapText="1"/>
    </xf>
    <xf numFmtId="0" fontId="27" fillId="0" borderId="0" xfId="0" applyFont="1" applyAlignment="1">
      <alignment vertical="top" wrapText="1"/>
    </xf>
    <xf numFmtId="0" fontId="28" fillId="0" borderId="0" xfId="0" applyFont="1" applyFill="1" applyBorder="1" applyAlignment="1">
      <alignment vertical="top" wrapText="1"/>
    </xf>
    <xf numFmtId="0" fontId="0" fillId="0" borderId="0" xfId="0" applyFont="1" applyAlignment="1">
      <alignment vertical="top" wrapText="1"/>
    </xf>
    <xf numFmtId="0" fontId="33" fillId="0" borderId="0" xfId="0" applyFont="1" applyAlignment="1">
      <alignment horizontal="left" vertical="top" wrapText="1"/>
    </xf>
  </cellXfs>
  <cellStyles count="11">
    <cellStyle name="Excel Built-in Normal" xfId="1"/>
    <cellStyle name="Normal" xfId="0" builtinId="0"/>
    <cellStyle name="Normal 2" xfId="2"/>
    <cellStyle name="Normal 2 2" xfId="6"/>
    <cellStyle name="Normal 3" xfId="7"/>
    <cellStyle name="Normal 4" xfId="8"/>
    <cellStyle name="Normal 5" xfId="9"/>
    <cellStyle name="Normal_Ind 14" xfId="4"/>
    <cellStyle name="Normal_Plan3" xfId="10"/>
    <cellStyle name="Porcentagem" xfId="3" builtinId="5"/>
    <cellStyle name="Vírgula" xfId="5"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70569312272\Downloads\REuni&#227;o%20SISPATO%2024.05.18\SISPACTOFVS-2017%201&#176;2&#176;%203&#186;%20QDR%20GRNB%2009.03.18%20CORRIGIDO%2023.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 N°02-MIF investig"/>
      <sheetName val="IndN°03-Prop d óbit p causa def"/>
      <sheetName val="Indn°04-PNI-Homogeneidade vacin"/>
      <sheetName val="IndN°05-Doenças de Notificação "/>
      <sheetName val="DVAIndN7-NCasosAutóctonsMalária"/>
      <sheetName val="Ind10-VIGIAGUA atualizado"/>
      <sheetName val="SISPACTO"/>
      <sheetName val="Ind N°20-%De mun qexecVS-DEVISA"/>
      <sheetName val="Ind22-N°Ciclos dcobertura dimóv"/>
      <sheetName val="INDIC ESPECÍFN°1-TB-CASOS DCURA"/>
    </sheetNames>
    <sheetDataSet>
      <sheetData sheetId="0" refreshError="1"/>
      <sheetData sheetId="1" refreshError="1"/>
      <sheetData sheetId="2" refreshError="1"/>
      <sheetData sheetId="3" refreshError="1"/>
      <sheetData sheetId="4" refreshError="1"/>
      <sheetData sheetId="5" refreshError="1">
        <row r="8">
          <cell r="U8">
            <v>76.479864143619608</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9"/>
  <sheetViews>
    <sheetView tabSelected="1" view="pageBreakPreview" zoomScale="90" zoomScaleNormal="160" zoomScaleSheetLayoutView="90" workbookViewId="0">
      <selection activeCell="A2" sqref="A2:F2"/>
    </sheetView>
  </sheetViews>
  <sheetFormatPr defaultColWidth="30.85546875" defaultRowHeight="15"/>
  <cols>
    <col min="1" max="1" width="38.5703125" style="43" customWidth="1"/>
    <col min="2" max="2" width="15.140625" style="43" customWidth="1"/>
    <col min="3" max="4" width="13.28515625" style="43" customWidth="1"/>
    <col min="5" max="5" width="13.7109375" style="43" customWidth="1"/>
    <col min="6" max="6" width="50.85546875" style="43" customWidth="1"/>
    <col min="7" max="16384" width="30.85546875" style="43"/>
  </cols>
  <sheetData>
    <row r="1" spans="1:9" ht="25.5" customHeight="1">
      <c r="A1" s="337" t="s">
        <v>70</v>
      </c>
      <c r="B1" s="337"/>
      <c r="C1" s="337"/>
      <c r="D1" s="337"/>
      <c r="E1" s="337"/>
      <c r="F1" s="337"/>
      <c r="G1" s="337"/>
      <c r="H1" s="337"/>
      <c r="I1" s="1"/>
    </row>
    <row r="2" spans="1:9" ht="25.5" customHeight="1">
      <c r="A2" s="337" t="s">
        <v>628</v>
      </c>
      <c r="B2" s="337"/>
      <c r="C2" s="337"/>
      <c r="D2" s="337"/>
      <c r="E2" s="337"/>
      <c r="F2" s="337"/>
      <c r="G2" s="1"/>
      <c r="H2" s="1"/>
      <c r="I2" s="1"/>
    </row>
    <row r="3" spans="1:9" ht="22.5" customHeight="1">
      <c r="A3" s="340" t="s">
        <v>104</v>
      </c>
      <c r="B3" s="340"/>
      <c r="C3" s="340"/>
      <c r="D3" s="340"/>
      <c r="E3" s="340"/>
      <c r="F3" s="340"/>
    </row>
    <row r="4" spans="1:9" ht="87" customHeight="1">
      <c r="A4" s="341" t="s">
        <v>620</v>
      </c>
      <c r="B4" s="341"/>
      <c r="C4" s="341"/>
      <c r="D4" s="341"/>
      <c r="E4" s="341"/>
      <c r="F4" s="341"/>
    </row>
    <row r="5" spans="1:9" ht="42.75" customHeight="1">
      <c r="A5" s="341" t="s">
        <v>622</v>
      </c>
      <c r="B5" s="341"/>
      <c r="C5" s="341"/>
      <c r="D5" s="341"/>
      <c r="E5" s="341"/>
      <c r="F5" s="341"/>
    </row>
    <row r="6" spans="1:9" ht="235.5" customHeight="1">
      <c r="A6" s="338" t="s">
        <v>621</v>
      </c>
      <c r="B6" s="339"/>
      <c r="C6" s="339"/>
      <c r="D6" s="339"/>
      <c r="E6" s="339"/>
      <c r="F6" s="339"/>
    </row>
    <row r="7" spans="1:9" ht="241.5" customHeight="1">
      <c r="A7" s="338" t="s">
        <v>625</v>
      </c>
      <c r="B7" s="339"/>
      <c r="C7" s="339"/>
      <c r="D7" s="339"/>
      <c r="E7" s="339"/>
      <c r="F7" s="339"/>
    </row>
    <row r="8" spans="1:9" ht="185.25" customHeight="1">
      <c r="A8" s="338" t="s">
        <v>626</v>
      </c>
      <c r="B8" s="339"/>
      <c r="C8" s="339"/>
      <c r="D8" s="339"/>
      <c r="E8" s="339"/>
      <c r="F8" s="339"/>
    </row>
    <row r="9" spans="1:9" ht="161.25" customHeight="1">
      <c r="A9" s="338" t="s">
        <v>627</v>
      </c>
      <c r="B9" s="339"/>
      <c r="C9" s="339"/>
      <c r="D9" s="339"/>
      <c r="E9" s="339"/>
      <c r="F9" s="339"/>
    </row>
  </sheetData>
  <mergeCells count="10">
    <mergeCell ref="G1:H1"/>
    <mergeCell ref="A7:F7"/>
    <mergeCell ref="A6:F6"/>
    <mergeCell ref="A8:F8"/>
    <mergeCell ref="A9:F9"/>
    <mergeCell ref="A1:F1"/>
    <mergeCell ref="A2:F2"/>
    <mergeCell ref="A3:F3"/>
    <mergeCell ref="A4:F4"/>
    <mergeCell ref="A5:F5"/>
  </mergeCells>
  <pageMargins left="0.51181102362204722" right="0.24" top="0.34" bottom="0.28000000000000003" header="0.17" footer="0.17"/>
  <pageSetup paperSize="9" scale="59" orientation="portrait" r:id="rId1"/>
  <colBreaks count="1" manualBreakCount="1">
    <brk id="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2"/>
  <sheetViews>
    <sheetView view="pageBreakPreview" zoomScaleNormal="160" zoomScaleSheetLayoutView="100" workbookViewId="0">
      <selection activeCell="H10" sqref="H10"/>
    </sheetView>
  </sheetViews>
  <sheetFormatPr defaultColWidth="30.85546875" defaultRowHeight="15"/>
  <cols>
    <col min="1" max="1" width="38.5703125" customWidth="1"/>
    <col min="2" max="3" width="16.28515625" style="35" bestFit="1" customWidth="1"/>
    <col min="4" max="4" width="15.7109375" customWidth="1"/>
    <col min="5" max="5" width="16.28515625" bestFit="1" customWidth="1"/>
    <col min="6" max="6" width="10.85546875" style="28" bestFit="1" customWidth="1"/>
    <col min="7" max="7" width="13.7109375" customWidth="1"/>
    <col min="8" max="8" width="26.28515625" customWidth="1"/>
  </cols>
  <sheetData>
    <row r="1" spans="1:12">
      <c r="A1" s="344" t="s">
        <v>70</v>
      </c>
      <c r="B1" s="344"/>
      <c r="C1" s="344"/>
      <c r="D1" s="344"/>
      <c r="E1" s="344"/>
      <c r="F1" s="344"/>
      <c r="G1" s="344"/>
      <c r="H1" s="344"/>
      <c r="I1" s="1"/>
      <c r="J1" s="1"/>
    </row>
    <row r="2" spans="1:12">
      <c r="A2" s="344" t="s">
        <v>191</v>
      </c>
      <c r="B2" s="344"/>
      <c r="C2" s="344"/>
      <c r="D2" s="344"/>
      <c r="E2" s="344"/>
      <c r="F2" s="344"/>
      <c r="G2" s="344"/>
      <c r="H2" s="344"/>
      <c r="I2" s="19"/>
      <c r="J2" s="19"/>
    </row>
    <row r="3" spans="1:12" ht="9" customHeight="1">
      <c r="A3" s="369"/>
      <c r="B3" s="369"/>
      <c r="C3" s="369"/>
      <c r="D3" s="369"/>
      <c r="E3" s="369"/>
      <c r="F3" s="369"/>
      <c r="G3" s="369"/>
      <c r="H3" s="369"/>
      <c r="I3" s="19"/>
      <c r="J3" s="19"/>
    </row>
    <row r="4" spans="1:12" ht="38.25" customHeight="1">
      <c r="A4" s="343" t="s">
        <v>119</v>
      </c>
      <c r="B4" s="343"/>
      <c r="C4" s="343"/>
      <c r="D4" s="343"/>
      <c r="E4" s="343"/>
      <c r="F4" s="343"/>
      <c r="G4" s="343"/>
      <c r="H4" s="343"/>
      <c r="I4" s="11"/>
      <c r="J4" s="11"/>
      <c r="K4" s="11"/>
      <c r="L4" s="4"/>
    </row>
    <row r="5" spans="1:12" ht="37.5" customHeight="1">
      <c r="A5" s="343" t="s">
        <v>132</v>
      </c>
      <c r="B5" s="343"/>
      <c r="C5" s="343"/>
      <c r="D5" s="343"/>
      <c r="E5" s="343"/>
      <c r="F5" s="343"/>
      <c r="G5" s="343"/>
      <c r="H5" s="343"/>
      <c r="I5" s="4"/>
      <c r="J5" s="4"/>
      <c r="K5" s="4"/>
      <c r="L5" s="4"/>
    </row>
    <row r="6" spans="1:12" ht="13.5" customHeight="1">
      <c r="A6" s="343"/>
      <c r="B6" s="343"/>
      <c r="C6" s="343"/>
      <c r="D6" s="343"/>
      <c r="E6" s="343"/>
      <c r="F6" s="343"/>
      <c r="G6" s="343"/>
      <c r="H6" s="343"/>
      <c r="I6" s="4"/>
      <c r="J6" s="4"/>
      <c r="K6" s="4"/>
      <c r="L6" s="4"/>
    </row>
    <row r="7" spans="1:12" ht="24" customHeight="1">
      <c r="A7" s="342" t="s">
        <v>133</v>
      </c>
      <c r="B7" s="342"/>
      <c r="C7" s="342"/>
      <c r="D7" s="342"/>
      <c r="E7" s="342"/>
      <c r="F7" s="342"/>
      <c r="G7" s="342"/>
      <c r="H7" s="342"/>
      <c r="I7" s="4"/>
      <c r="J7" s="4"/>
      <c r="K7" s="4"/>
      <c r="L7" s="4"/>
    </row>
    <row r="8" spans="1:12" ht="17.25" customHeight="1">
      <c r="A8" s="342" t="s">
        <v>134</v>
      </c>
      <c r="B8" s="342"/>
      <c r="C8" s="342"/>
      <c r="D8" s="342"/>
      <c r="E8" s="342"/>
      <c r="F8" s="342"/>
      <c r="G8" s="342"/>
      <c r="H8" s="342"/>
      <c r="I8" s="4"/>
      <c r="J8" s="4"/>
      <c r="K8" s="4"/>
      <c r="L8" s="4"/>
    </row>
    <row r="9" spans="1:12" ht="15.75" customHeight="1">
      <c r="A9" s="365" t="s">
        <v>195</v>
      </c>
      <c r="B9" s="365"/>
      <c r="C9" s="365"/>
      <c r="D9" s="365"/>
      <c r="E9" s="365"/>
      <c r="F9" s="365"/>
      <c r="G9" s="365"/>
      <c r="H9" s="365"/>
      <c r="I9" s="4"/>
      <c r="J9" s="4"/>
      <c r="K9" s="4"/>
      <c r="L9" s="4"/>
    </row>
    <row r="10" spans="1:12" ht="30">
      <c r="A10" s="22" t="s">
        <v>72</v>
      </c>
      <c r="B10" s="22" t="s">
        <v>178</v>
      </c>
      <c r="C10" s="22" t="s">
        <v>179</v>
      </c>
      <c r="D10" s="22" t="s">
        <v>185</v>
      </c>
      <c r="E10" s="22" t="s">
        <v>186</v>
      </c>
      <c r="F10" s="23" t="s">
        <v>184</v>
      </c>
      <c r="G10" s="23" t="s">
        <v>73</v>
      </c>
      <c r="H10" s="23" t="s">
        <v>624</v>
      </c>
    </row>
    <row r="11" spans="1:12" ht="7.5" customHeight="1">
      <c r="A11" s="15"/>
      <c r="B11" s="15"/>
      <c r="C11" s="15"/>
      <c r="D11" s="44"/>
      <c r="E11" s="44"/>
      <c r="F11" s="44"/>
      <c r="G11" s="6"/>
      <c r="H11" s="6"/>
    </row>
    <row r="12" spans="1:12">
      <c r="A12" s="84" t="s">
        <v>0</v>
      </c>
      <c r="B12" s="58"/>
      <c r="C12" s="58"/>
      <c r="D12" s="58"/>
      <c r="E12" s="58">
        <v>0</v>
      </c>
      <c r="F12" s="58"/>
      <c r="G12" s="58"/>
      <c r="H12" s="58"/>
    </row>
    <row r="13" spans="1:12">
      <c r="A13" s="51" t="s">
        <v>1</v>
      </c>
      <c r="B13" s="76">
        <v>0</v>
      </c>
      <c r="C13" s="59">
        <v>0</v>
      </c>
      <c r="D13" s="59">
        <v>0</v>
      </c>
      <c r="E13" s="59">
        <v>0</v>
      </c>
      <c r="F13" s="59"/>
      <c r="G13" s="62" t="s">
        <v>82</v>
      </c>
      <c r="H13" s="97"/>
    </row>
    <row r="14" spans="1:12">
      <c r="A14" s="51" t="s">
        <v>2</v>
      </c>
      <c r="B14" s="76">
        <v>0</v>
      </c>
      <c r="C14" s="59">
        <v>1</v>
      </c>
      <c r="D14" s="59">
        <v>0</v>
      </c>
      <c r="E14" s="59">
        <v>0</v>
      </c>
      <c r="F14" s="59"/>
      <c r="G14" s="62" t="s">
        <v>82</v>
      </c>
      <c r="H14" s="97"/>
    </row>
    <row r="15" spans="1:12">
      <c r="A15" s="51" t="s">
        <v>3</v>
      </c>
      <c r="B15" s="76">
        <v>0</v>
      </c>
      <c r="C15" s="59">
        <v>0</v>
      </c>
      <c r="D15" s="59">
        <v>0</v>
      </c>
      <c r="E15" s="59">
        <v>0</v>
      </c>
      <c r="F15" s="59"/>
      <c r="G15" s="62" t="s">
        <v>82</v>
      </c>
      <c r="H15" s="97"/>
    </row>
    <row r="16" spans="1:12">
      <c r="A16" s="51" t="s">
        <v>4</v>
      </c>
      <c r="B16" s="76">
        <v>0</v>
      </c>
      <c r="C16" s="59">
        <v>0</v>
      </c>
      <c r="D16" s="59">
        <v>0</v>
      </c>
      <c r="E16" s="59">
        <v>0</v>
      </c>
      <c r="F16" s="59"/>
      <c r="G16" s="62" t="s">
        <v>82</v>
      </c>
      <c r="H16" s="97"/>
    </row>
    <row r="17" spans="1:8">
      <c r="A17" s="51" t="s">
        <v>5</v>
      </c>
      <c r="B17" s="76">
        <v>0</v>
      </c>
      <c r="C17" s="59">
        <v>0</v>
      </c>
      <c r="D17" s="59">
        <v>0</v>
      </c>
      <c r="E17" s="59">
        <v>0</v>
      </c>
      <c r="F17" s="59"/>
      <c r="G17" s="62" t="s">
        <v>82</v>
      </c>
      <c r="H17" s="97"/>
    </row>
    <row r="18" spans="1:8">
      <c r="A18" s="51" t="s">
        <v>6</v>
      </c>
      <c r="B18" s="76">
        <v>0</v>
      </c>
      <c r="C18" s="59">
        <v>0</v>
      </c>
      <c r="D18" s="59">
        <v>0</v>
      </c>
      <c r="E18" s="59">
        <v>0</v>
      </c>
      <c r="F18" s="59"/>
      <c r="G18" s="62" t="s">
        <v>82</v>
      </c>
      <c r="H18" s="97"/>
    </row>
    <row r="19" spans="1:8">
      <c r="A19" s="51" t="s">
        <v>7</v>
      </c>
      <c r="B19" s="76">
        <v>0</v>
      </c>
      <c r="C19" s="59">
        <v>0</v>
      </c>
      <c r="D19" s="59">
        <v>0</v>
      </c>
      <c r="E19" s="59">
        <v>0</v>
      </c>
      <c r="F19" s="59"/>
      <c r="G19" s="62" t="s">
        <v>82</v>
      </c>
      <c r="H19" s="97"/>
    </row>
    <row r="20" spans="1:8">
      <c r="A20" s="51" t="s">
        <v>8</v>
      </c>
      <c r="B20" s="76">
        <v>0</v>
      </c>
      <c r="C20" s="59">
        <v>1</v>
      </c>
      <c r="D20" s="59">
        <v>0</v>
      </c>
      <c r="E20" s="59">
        <v>0</v>
      </c>
      <c r="F20" s="59"/>
      <c r="G20" s="62" t="s">
        <v>82</v>
      </c>
      <c r="H20" s="97"/>
    </row>
    <row r="21" spans="1:8">
      <c r="A21" s="51" t="s">
        <v>9</v>
      </c>
      <c r="B21" s="76">
        <v>0</v>
      </c>
      <c r="C21" s="59">
        <v>0</v>
      </c>
      <c r="D21" s="59">
        <v>0</v>
      </c>
      <c r="E21" s="59">
        <v>0</v>
      </c>
      <c r="F21" s="59"/>
      <c r="G21" s="62" t="s">
        <v>82</v>
      </c>
      <c r="H21" s="97"/>
    </row>
    <row r="22" spans="1:8" ht="13.5" customHeight="1">
      <c r="A22" s="51"/>
      <c r="B22" s="51"/>
      <c r="C22" s="59"/>
      <c r="D22" s="59"/>
      <c r="E22" s="59"/>
      <c r="F22" s="59"/>
      <c r="G22" s="60"/>
      <c r="H22" s="60"/>
    </row>
    <row r="23" spans="1:8" ht="13.5" customHeight="1">
      <c r="A23" s="84" t="s">
        <v>10</v>
      </c>
      <c r="B23" s="58"/>
      <c r="C23" s="58"/>
      <c r="D23" s="58"/>
      <c r="E23" s="58">
        <v>0</v>
      </c>
      <c r="F23" s="58"/>
      <c r="G23" s="81"/>
      <c r="H23" s="81"/>
    </row>
    <row r="24" spans="1:8">
      <c r="A24" s="51" t="s">
        <v>11</v>
      </c>
      <c r="B24" s="76">
        <v>0</v>
      </c>
      <c r="C24" s="59">
        <v>0</v>
      </c>
      <c r="D24" s="59">
        <v>0</v>
      </c>
      <c r="E24" s="59">
        <v>0</v>
      </c>
      <c r="F24" s="59"/>
      <c r="G24" s="62" t="s">
        <v>82</v>
      </c>
      <c r="H24" s="97"/>
    </row>
    <row r="25" spans="1:8">
      <c r="A25" s="51" t="s">
        <v>12</v>
      </c>
      <c r="B25" s="76">
        <v>0</v>
      </c>
      <c r="C25" s="59">
        <v>0</v>
      </c>
      <c r="D25" s="59">
        <v>0</v>
      </c>
      <c r="E25" s="59">
        <v>0</v>
      </c>
      <c r="F25" s="59"/>
      <c r="G25" s="62" t="s">
        <v>82</v>
      </c>
      <c r="H25" s="97"/>
    </row>
    <row r="26" spans="1:8">
      <c r="A26" s="51" t="s">
        <v>13</v>
      </c>
      <c r="B26" s="76">
        <v>0</v>
      </c>
      <c r="C26" s="59">
        <v>0</v>
      </c>
      <c r="D26" s="59">
        <v>0</v>
      </c>
      <c r="E26" s="59">
        <v>0</v>
      </c>
      <c r="F26" s="59"/>
      <c r="G26" s="62" t="s">
        <v>82</v>
      </c>
      <c r="H26" s="97"/>
    </row>
    <row r="27" spans="1:8">
      <c r="A27" s="51" t="s">
        <v>14</v>
      </c>
      <c r="B27" s="76">
        <v>0</v>
      </c>
      <c r="C27" s="59">
        <v>0</v>
      </c>
      <c r="D27" s="59">
        <v>0</v>
      </c>
      <c r="E27" s="59">
        <v>0</v>
      </c>
      <c r="F27" s="59"/>
      <c r="G27" s="62" t="s">
        <v>82</v>
      </c>
      <c r="H27" s="97"/>
    </row>
    <row r="28" spans="1:8">
      <c r="A28" s="51" t="s">
        <v>15</v>
      </c>
      <c r="B28" s="76">
        <v>0</v>
      </c>
      <c r="C28" s="59">
        <v>0</v>
      </c>
      <c r="D28" s="59">
        <v>0</v>
      </c>
      <c r="E28" s="59">
        <v>0</v>
      </c>
      <c r="F28" s="59"/>
      <c r="G28" s="62" t="s">
        <v>82</v>
      </c>
      <c r="H28" s="97"/>
    </row>
    <row r="29" spans="1:8">
      <c r="A29" s="51" t="s">
        <v>16</v>
      </c>
      <c r="B29" s="76">
        <v>0</v>
      </c>
      <c r="C29" s="59">
        <v>0</v>
      </c>
      <c r="D29" s="59">
        <v>0</v>
      </c>
      <c r="E29" s="59">
        <v>0</v>
      </c>
      <c r="F29" s="59"/>
      <c r="G29" s="62" t="s">
        <v>82</v>
      </c>
      <c r="H29" s="97"/>
    </row>
    <row r="30" spans="1:8" ht="13.5" customHeight="1">
      <c r="A30" s="51"/>
      <c r="B30" s="51"/>
      <c r="C30" s="59"/>
      <c r="D30" s="59"/>
      <c r="E30" s="59"/>
      <c r="F30" s="59"/>
      <c r="G30" s="60"/>
      <c r="H30" s="60"/>
    </row>
    <row r="31" spans="1:8" ht="13.5" customHeight="1">
      <c r="A31" s="84" t="s">
        <v>17</v>
      </c>
      <c r="B31" s="58"/>
      <c r="C31" s="58"/>
      <c r="D31" s="58"/>
      <c r="E31" s="58">
        <f>SUM(E32:E39)</f>
        <v>0</v>
      </c>
      <c r="F31" s="58"/>
      <c r="G31" s="81"/>
      <c r="H31" s="81"/>
    </row>
    <row r="32" spans="1:8">
      <c r="A32" s="51" t="s">
        <v>18</v>
      </c>
      <c r="B32" s="76">
        <v>0</v>
      </c>
      <c r="C32" s="59">
        <v>0</v>
      </c>
      <c r="D32" s="59">
        <v>0</v>
      </c>
      <c r="E32" s="59">
        <v>0</v>
      </c>
      <c r="F32" s="59"/>
      <c r="G32" s="62" t="s">
        <v>82</v>
      </c>
      <c r="H32" s="97"/>
    </row>
    <row r="33" spans="1:8">
      <c r="A33" s="51" t="s">
        <v>19</v>
      </c>
      <c r="B33" s="76">
        <v>0</v>
      </c>
      <c r="C33" s="59">
        <v>0</v>
      </c>
      <c r="D33" s="59">
        <v>0</v>
      </c>
      <c r="E33" s="59">
        <v>0</v>
      </c>
      <c r="F33" s="59"/>
      <c r="G33" s="62" t="s">
        <v>82</v>
      </c>
      <c r="H33" s="97"/>
    </row>
    <row r="34" spans="1:8">
      <c r="A34" s="51" t="s">
        <v>20</v>
      </c>
      <c r="B34" s="76">
        <v>0</v>
      </c>
      <c r="C34" s="59">
        <v>0</v>
      </c>
      <c r="D34" s="59">
        <v>0</v>
      </c>
      <c r="E34" s="59">
        <v>0</v>
      </c>
      <c r="F34" s="59"/>
      <c r="G34" s="62" t="s">
        <v>82</v>
      </c>
      <c r="H34" s="97"/>
    </row>
    <row r="35" spans="1:8">
      <c r="A35" s="51" t="s">
        <v>21</v>
      </c>
      <c r="B35" s="76">
        <v>0</v>
      </c>
      <c r="C35" s="59">
        <v>0</v>
      </c>
      <c r="D35" s="59">
        <v>0</v>
      </c>
      <c r="E35" s="59">
        <v>0</v>
      </c>
      <c r="F35" s="59"/>
      <c r="G35" s="62" t="s">
        <v>82</v>
      </c>
      <c r="H35" s="97"/>
    </row>
    <row r="36" spans="1:8">
      <c r="A36" s="51" t="s">
        <v>22</v>
      </c>
      <c r="B36" s="76">
        <v>0</v>
      </c>
      <c r="C36" s="59">
        <v>0</v>
      </c>
      <c r="D36" s="59">
        <v>0</v>
      </c>
      <c r="E36" s="59">
        <v>0</v>
      </c>
      <c r="F36" s="59"/>
      <c r="G36" s="62" t="s">
        <v>82</v>
      </c>
      <c r="H36" s="97"/>
    </row>
    <row r="37" spans="1:8">
      <c r="A37" s="51" t="s">
        <v>23</v>
      </c>
      <c r="B37" s="76">
        <v>0</v>
      </c>
      <c r="C37" s="59">
        <v>0</v>
      </c>
      <c r="D37" s="59">
        <v>0</v>
      </c>
      <c r="E37" s="59">
        <v>0</v>
      </c>
      <c r="F37" s="59"/>
      <c r="G37" s="62" t="s">
        <v>82</v>
      </c>
      <c r="H37" s="97"/>
    </row>
    <row r="38" spans="1:8">
      <c r="A38" s="51" t="s">
        <v>24</v>
      </c>
      <c r="B38" s="76">
        <v>0</v>
      </c>
      <c r="C38" s="59">
        <v>1</v>
      </c>
      <c r="D38" s="59">
        <v>0</v>
      </c>
      <c r="E38" s="59">
        <v>0</v>
      </c>
      <c r="F38" s="59"/>
      <c r="G38" s="62" t="s">
        <v>82</v>
      </c>
      <c r="H38" s="97"/>
    </row>
    <row r="39" spans="1:8">
      <c r="A39" s="51" t="s">
        <v>25</v>
      </c>
      <c r="B39" s="76"/>
      <c r="C39" s="59">
        <v>2</v>
      </c>
      <c r="D39" s="59">
        <v>1</v>
      </c>
      <c r="E39" s="59">
        <v>0</v>
      </c>
      <c r="F39" s="59"/>
      <c r="G39" s="62" t="s">
        <v>82</v>
      </c>
      <c r="H39" s="97"/>
    </row>
    <row r="40" spans="1:8" ht="13.5" customHeight="1">
      <c r="A40" s="51"/>
      <c r="B40" s="51"/>
      <c r="C40" s="59"/>
      <c r="D40" s="59"/>
      <c r="E40" s="59"/>
      <c r="F40" s="59"/>
      <c r="G40" s="60"/>
      <c r="H40" s="60"/>
    </row>
    <row r="41" spans="1:8" ht="29.25" customHeight="1">
      <c r="A41" s="85" t="s">
        <v>92</v>
      </c>
      <c r="B41" s="98"/>
      <c r="C41" s="98"/>
      <c r="D41" s="58"/>
      <c r="E41" s="58">
        <f>SUM(E42:E53)</f>
        <v>6</v>
      </c>
      <c r="F41" s="58"/>
      <c r="G41" s="58"/>
      <c r="H41" s="58"/>
    </row>
    <row r="42" spans="1:8">
      <c r="A42" s="51" t="s">
        <v>26</v>
      </c>
      <c r="B42" s="76">
        <v>0</v>
      </c>
      <c r="C42" s="59">
        <v>0</v>
      </c>
      <c r="D42" s="59">
        <v>0</v>
      </c>
      <c r="E42" s="59">
        <v>0</v>
      </c>
      <c r="F42" s="59"/>
      <c r="G42" s="62" t="s">
        <v>82</v>
      </c>
      <c r="H42" s="97"/>
    </row>
    <row r="43" spans="1:8">
      <c r="A43" s="51" t="s">
        <v>27</v>
      </c>
      <c r="B43" s="76">
        <v>0</v>
      </c>
      <c r="C43" s="59">
        <v>0</v>
      </c>
      <c r="D43" s="59">
        <v>0</v>
      </c>
      <c r="E43" s="59">
        <v>0</v>
      </c>
      <c r="F43" s="59"/>
      <c r="G43" s="62" t="s">
        <v>82</v>
      </c>
      <c r="H43" s="97"/>
    </row>
    <row r="44" spans="1:8">
      <c r="A44" s="51" t="s">
        <v>28</v>
      </c>
      <c r="B44" s="76">
        <v>0</v>
      </c>
      <c r="C44" s="59">
        <v>0</v>
      </c>
      <c r="D44" s="59">
        <v>0</v>
      </c>
      <c r="E44" s="59">
        <v>0</v>
      </c>
      <c r="F44" s="59"/>
      <c r="G44" s="62" t="s">
        <v>82</v>
      </c>
      <c r="H44" s="97"/>
    </row>
    <row r="45" spans="1:8">
      <c r="A45" s="51" t="s">
        <v>29</v>
      </c>
      <c r="B45" s="76">
        <v>0</v>
      </c>
      <c r="C45" s="59">
        <v>0</v>
      </c>
      <c r="D45" s="59">
        <v>0</v>
      </c>
      <c r="E45" s="59">
        <v>0</v>
      </c>
      <c r="F45" s="59"/>
      <c r="G45" s="62" t="s">
        <v>82</v>
      </c>
      <c r="H45" s="97"/>
    </row>
    <row r="46" spans="1:8">
      <c r="A46" s="51" t="s">
        <v>30</v>
      </c>
      <c r="B46" s="76">
        <v>0</v>
      </c>
      <c r="C46" s="59">
        <v>0</v>
      </c>
      <c r="D46" s="59">
        <v>1</v>
      </c>
      <c r="E46" s="59">
        <v>0</v>
      </c>
      <c r="F46" s="59"/>
      <c r="G46" s="62" t="s">
        <v>82</v>
      </c>
      <c r="H46" s="97"/>
    </row>
    <row r="47" spans="1:8">
      <c r="A47" s="51" t="s">
        <v>31</v>
      </c>
      <c r="B47" s="76">
        <v>0</v>
      </c>
      <c r="C47" s="59">
        <v>0</v>
      </c>
      <c r="D47" s="59">
        <v>3</v>
      </c>
      <c r="E47" s="59">
        <v>0</v>
      </c>
      <c r="F47" s="59"/>
      <c r="G47" s="62" t="s">
        <v>82</v>
      </c>
      <c r="H47" s="97"/>
    </row>
    <row r="48" spans="1:8">
      <c r="A48" s="51" t="s">
        <v>32</v>
      </c>
      <c r="B48" s="76">
        <v>7</v>
      </c>
      <c r="C48" s="59">
        <v>12</v>
      </c>
      <c r="D48" s="59">
        <v>11</v>
      </c>
      <c r="E48" s="59">
        <v>6</v>
      </c>
      <c r="F48" s="59"/>
      <c r="G48" s="62" t="s">
        <v>82</v>
      </c>
      <c r="H48" s="99"/>
    </row>
    <row r="49" spans="1:8">
      <c r="A49" s="51" t="s">
        <v>33</v>
      </c>
      <c r="B49" s="76">
        <v>0</v>
      </c>
      <c r="C49" s="59">
        <v>0</v>
      </c>
      <c r="D49" s="59">
        <v>1</v>
      </c>
      <c r="E49" s="59">
        <v>0</v>
      </c>
      <c r="F49" s="59"/>
      <c r="G49" s="62" t="s">
        <v>82</v>
      </c>
      <c r="H49" s="99"/>
    </row>
    <row r="50" spans="1:8">
      <c r="A50" s="51" t="s">
        <v>34</v>
      </c>
      <c r="B50" s="76">
        <v>0</v>
      </c>
      <c r="C50" s="59">
        <v>0</v>
      </c>
      <c r="D50" s="59">
        <v>0</v>
      </c>
      <c r="E50" s="59">
        <v>0</v>
      </c>
      <c r="F50" s="59"/>
      <c r="G50" s="62" t="s">
        <v>82</v>
      </c>
      <c r="H50" s="97"/>
    </row>
    <row r="51" spans="1:8">
      <c r="A51" s="51" t="s">
        <v>35</v>
      </c>
      <c r="B51" s="76">
        <v>0</v>
      </c>
      <c r="C51" s="59">
        <v>0</v>
      </c>
      <c r="D51" s="59">
        <v>0</v>
      </c>
      <c r="E51" s="59">
        <v>0</v>
      </c>
      <c r="F51" s="59"/>
      <c r="G51" s="62" t="s">
        <v>82</v>
      </c>
      <c r="H51" s="97"/>
    </row>
    <row r="52" spans="1:8">
      <c r="A52" s="51" t="s">
        <v>36</v>
      </c>
      <c r="B52" s="76">
        <v>0</v>
      </c>
      <c r="C52" s="59">
        <v>0</v>
      </c>
      <c r="D52" s="59">
        <v>0</v>
      </c>
      <c r="E52" s="59">
        <v>0</v>
      </c>
      <c r="F52" s="59"/>
      <c r="G52" s="62" t="s">
        <v>82</v>
      </c>
      <c r="H52" s="97"/>
    </row>
    <row r="53" spans="1:8">
      <c r="A53" s="51" t="s">
        <v>37</v>
      </c>
      <c r="B53" s="76">
        <v>0</v>
      </c>
      <c r="C53" s="59">
        <v>0</v>
      </c>
      <c r="D53" s="59">
        <v>0</v>
      </c>
      <c r="E53" s="59">
        <v>0</v>
      </c>
      <c r="F53" s="59"/>
      <c r="G53" s="62" t="s">
        <v>82</v>
      </c>
      <c r="H53" s="97"/>
    </row>
    <row r="54" spans="1:8" ht="13.5" customHeight="1">
      <c r="A54" s="51"/>
      <c r="B54" s="51"/>
      <c r="C54" s="59"/>
      <c r="D54" s="59"/>
      <c r="E54" s="59"/>
      <c r="F54" s="59"/>
      <c r="G54" s="60"/>
      <c r="H54" s="60"/>
    </row>
    <row r="55" spans="1:8" ht="13.5" customHeight="1">
      <c r="A55" s="84" t="s">
        <v>38</v>
      </c>
      <c r="B55" s="58"/>
      <c r="C55" s="58"/>
      <c r="D55" s="58"/>
      <c r="E55" s="58">
        <v>0</v>
      </c>
      <c r="F55" s="58"/>
      <c r="G55" s="81"/>
      <c r="H55" s="81"/>
    </row>
    <row r="56" spans="1:8">
      <c r="A56" s="51" t="s">
        <v>39</v>
      </c>
      <c r="B56" s="76">
        <v>0</v>
      </c>
      <c r="C56" s="59">
        <v>0</v>
      </c>
      <c r="D56" s="59">
        <v>0</v>
      </c>
      <c r="E56" s="59">
        <v>0</v>
      </c>
      <c r="F56" s="59"/>
      <c r="G56" s="62" t="s">
        <v>82</v>
      </c>
      <c r="H56" s="97"/>
    </row>
    <row r="57" spans="1:8">
      <c r="A57" s="51" t="s">
        <v>40</v>
      </c>
      <c r="B57" s="76">
        <v>0</v>
      </c>
      <c r="C57" s="59">
        <v>0</v>
      </c>
      <c r="D57" s="59">
        <v>0</v>
      </c>
      <c r="E57" s="59">
        <v>0</v>
      </c>
      <c r="F57" s="59"/>
      <c r="G57" s="62" t="s">
        <v>82</v>
      </c>
      <c r="H57" s="97"/>
    </row>
    <row r="58" spans="1:8">
      <c r="A58" s="51" t="s">
        <v>41</v>
      </c>
      <c r="B58" s="76">
        <v>0</v>
      </c>
      <c r="C58" s="59">
        <v>0</v>
      </c>
      <c r="D58" s="59">
        <v>0</v>
      </c>
      <c r="E58" s="59">
        <v>0</v>
      </c>
      <c r="F58" s="59"/>
      <c r="G58" s="62" t="s">
        <v>82</v>
      </c>
      <c r="H58" s="97"/>
    </row>
    <row r="59" spans="1:8">
      <c r="A59" s="51" t="s">
        <v>42</v>
      </c>
      <c r="B59" s="76">
        <v>0</v>
      </c>
      <c r="C59" s="59">
        <v>0</v>
      </c>
      <c r="D59" s="59">
        <v>1</v>
      </c>
      <c r="E59" s="59">
        <v>0</v>
      </c>
      <c r="F59" s="59"/>
      <c r="G59" s="62" t="s">
        <v>82</v>
      </c>
      <c r="H59" s="97"/>
    </row>
    <row r="60" spans="1:8">
      <c r="A60" s="51" t="s">
        <v>43</v>
      </c>
      <c r="B60" s="76">
        <v>0</v>
      </c>
      <c r="C60" s="59">
        <v>0</v>
      </c>
      <c r="D60" s="59">
        <v>0</v>
      </c>
      <c r="E60" s="59">
        <v>0</v>
      </c>
      <c r="F60" s="59"/>
      <c r="G60" s="62" t="s">
        <v>82</v>
      </c>
      <c r="H60" s="97"/>
    </row>
    <row r="61" spans="1:8">
      <c r="A61" s="51" t="s">
        <v>44</v>
      </c>
      <c r="B61" s="76">
        <v>0</v>
      </c>
      <c r="C61" s="59">
        <v>0</v>
      </c>
      <c r="D61" s="59">
        <v>0</v>
      </c>
      <c r="E61" s="59">
        <v>0</v>
      </c>
      <c r="F61" s="59"/>
      <c r="G61" s="62" t="s">
        <v>82</v>
      </c>
      <c r="H61" s="97"/>
    </row>
    <row r="62" spans="1:8" ht="13.5" customHeight="1">
      <c r="A62" s="51"/>
      <c r="B62" s="51"/>
      <c r="C62" s="59"/>
      <c r="D62" s="59"/>
      <c r="E62" s="59"/>
      <c r="F62" s="59"/>
      <c r="G62" s="60"/>
      <c r="H62" s="60"/>
    </row>
    <row r="63" spans="1:8" ht="13.5" customHeight="1">
      <c r="A63" s="84" t="s">
        <v>45</v>
      </c>
      <c r="B63" s="58"/>
      <c r="C63" s="58"/>
      <c r="D63" s="58"/>
      <c r="E63" s="58">
        <v>0</v>
      </c>
      <c r="F63" s="58"/>
      <c r="G63" s="81"/>
      <c r="H63" s="81"/>
    </row>
    <row r="64" spans="1:8">
      <c r="A64" s="51" t="s">
        <v>47</v>
      </c>
      <c r="B64" s="76">
        <v>0</v>
      </c>
      <c r="C64" s="59">
        <v>0</v>
      </c>
      <c r="D64" s="59">
        <v>0</v>
      </c>
      <c r="E64" s="59">
        <v>0</v>
      </c>
      <c r="F64" s="59"/>
      <c r="G64" s="62" t="s">
        <v>82</v>
      </c>
      <c r="H64" s="97"/>
    </row>
    <row r="65" spans="1:8">
      <c r="A65" s="51" t="s">
        <v>50</v>
      </c>
      <c r="B65" s="76">
        <v>0</v>
      </c>
      <c r="C65" s="59">
        <v>0</v>
      </c>
      <c r="D65" s="59">
        <v>0</v>
      </c>
      <c r="E65" s="59">
        <v>0</v>
      </c>
      <c r="F65" s="59"/>
      <c r="G65" s="62" t="s">
        <v>82</v>
      </c>
      <c r="H65" s="97"/>
    </row>
    <row r="66" spans="1:8">
      <c r="A66" s="51" t="s">
        <v>49</v>
      </c>
      <c r="B66" s="76">
        <v>0</v>
      </c>
      <c r="C66" s="59">
        <v>0</v>
      </c>
      <c r="D66" s="59">
        <v>0</v>
      </c>
      <c r="E66" s="59">
        <v>0</v>
      </c>
      <c r="F66" s="59"/>
      <c r="G66" s="62" t="s">
        <v>82</v>
      </c>
      <c r="H66" s="97"/>
    </row>
    <row r="67" spans="1:8">
      <c r="A67" s="51" t="s">
        <v>48</v>
      </c>
      <c r="B67" s="76">
        <v>0</v>
      </c>
      <c r="C67" s="59">
        <v>0</v>
      </c>
      <c r="D67" s="59">
        <v>0</v>
      </c>
      <c r="E67" s="59">
        <v>0</v>
      </c>
      <c r="F67" s="59"/>
      <c r="G67" s="62" t="s">
        <v>82</v>
      </c>
      <c r="H67" s="97"/>
    </row>
    <row r="68" spans="1:8">
      <c r="A68" s="51" t="s">
        <v>46</v>
      </c>
      <c r="B68" s="76">
        <v>0</v>
      </c>
      <c r="C68" s="59">
        <v>0</v>
      </c>
      <c r="D68" s="59">
        <v>0</v>
      </c>
      <c r="E68" s="59">
        <v>0</v>
      </c>
      <c r="F68" s="59"/>
      <c r="G68" s="62" t="s">
        <v>82</v>
      </c>
      <c r="H68" s="97"/>
    </row>
    <row r="69" spans="1:8" ht="13.5" customHeight="1">
      <c r="A69" s="51"/>
      <c r="B69" s="51"/>
      <c r="C69" s="59"/>
      <c r="D69" s="59"/>
      <c r="E69" s="59"/>
      <c r="F69" s="59"/>
      <c r="G69" s="60"/>
      <c r="H69" s="60"/>
    </row>
    <row r="70" spans="1:8" ht="13.5" customHeight="1">
      <c r="A70" s="84" t="s">
        <v>51</v>
      </c>
      <c r="B70" s="58"/>
      <c r="C70" s="58"/>
      <c r="D70" s="58"/>
      <c r="E70" s="58">
        <v>0</v>
      </c>
      <c r="F70" s="58"/>
      <c r="G70" s="81"/>
      <c r="H70" s="81"/>
    </row>
    <row r="71" spans="1:8">
      <c r="A71" s="51" t="s">
        <v>54</v>
      </c>
      <c r="B71" s="76">
        <v>0</v>
      </c>
      <c r="C71" s="59">
        <v>0</v>
      </c>
      <c r="D71" s="59">
        <v>0</v>
      </c>
      <c r="E71" s="59">
        <v>0</v>
      </c>
      <c r="F71" s="59"/>
      <c r="G71" s="62" t="s">
        <v>82</v>
      </c>
      <c r="H71" s="97"/>
    </row>
    <row r="72" spans="1:8">
      <c r="A72" s="51" t="s">
        <v>52</v>
      </c>
      <c r="B72" s="76">
        <v>0</v>
      </c>
      <c r="C72" s="59">
        <v>0</v>
      </c>
      <c r="D72" s="59">
        <v>0</v>
      </c>
      <c r="E72" s="59">
        <v>0</v>
      </c>
      <c r="F72" s="59"/>
      <c r="G72" s="62" t="s">
        <v>82</v>
      </c>
      <c r="H72" s="97"/>
    </row>
    <row r="73" spans="1:8">
      <c r="A73" s="51" t="s">
        <v>53</v>
      </c>
      <c r="B73" s="76">
        <v>0</v>
      </c>
      <c r="C73" s="59">
        <v>0</v>
      </c>
      <c r="D73" s="59">
        <v>0</v>
      </c>
      <c r="E73" s="59">
        <v>0</v>
      </c>
      <c r="F73" s="59"/>
      <c r="G73" s="62" t="s">
        <v>82</v>
      </c>
      <c r="H73" s="97"/>
    </row>
    <row r="74" spans="1:8">
      <c r="A74" s="51" t="s">
        <v>56</v>
      </c>
      <c r="B74" s="76">
        <v>0</v>
      </c>
      <c r="C74" s="59">
        <v>0</v>
      </c>
      <c r="D74" s="59">
        <v>0</v>
      </c>
      <c r="E74" s="59">
        <v>0</v>
      </c>
      <c r="F74" s="59"/>
      <c r="G74" s="62" t="s">
        <v>82</v>
      </c>
      <c r="H74" s="97"/>
    </row>
    <row r="75" spans="1:8">
      <c r="A75" s="51" t="s">
        <v>57</v>
      </c>
      <c r="B75" s="76">
        <v>0</v>
      </c>
      <c r="C75" s="59">
        <v>0</v>
      </c>
      <c r="D75" s="59">
        <v>0</v>
      </c>
      <c r="E75" s="59">
        <v>0</v>
      </c>
      <c r="F75" s="59"/>
      <c r="G75" s="62" t="s">
        <v>82</v>
      </c>
      <c r="H75" s="97"/>
    </row>
    <row r="76" spans="1:8">
      <c r="A76" s="51" t="s">
        <v>55</v>
      </c>
      <c r="B76" s="76">
        <v>0</v>
      </c>
      <c r="C76" s="59">
        <v>0</v>
      </c>
      <c r="D76" s="59">
        <v>0</v>
      </c>
      <c r="E76" s="59">
        <v>0</v>
      </c>
      <c r="F76" s="59"/>
      <c r="G76" s="62" t="s">
        <v>82</v>
      </c>
      <c r="H76" s="97"/>
    </row>
    <row r="77" spans="1:8" ht="13.5" customHeight="1">
      <c r="A77" s="51"/>
      <c r="B77" s="51"/>
      <c r="C77" s="59"/>
      <c r="D77" s="59"/>
      <c r="E77" s="59"/>
      <c r="F77" s="59"/>
      <c r="G77" s="60"/>
      <c r="H77" s="60"/>
    </row>
    <row r="78" spans="1:8" ht="13.5" customHeight="1">
      <c r="A78" s="84" t="s">
        <v>90</v>
      </c>
      <c r="B78" s="58"/>
      <c r="C78" s="58"/>
      <c r="D78" s="58"/>
      <c r="E78" s="58">
        <v>0</v>
      </c>
      <c r="F78" s="58"/>
      <c r="G78" s="81"/>
      <c r="H78" s="81"/>
    </row>
    <row r="79" spans="1:8">
      <c r="A79" s="51" t="s">
        <v>58</v>
      </c>
      <c r="B79" s="76">
        <v>0</v>
      </c>
      <c r="C79" s="59">
        <v>0</v>
      </c>
      <c r="D79" s="59">
        <v>0</v>
      </c>
      <c r="E79" s="59">
        <v>0</v>
      </c>
      <c r="F79" s="59"/>
      <c r="G79" s="62" t="s">
        <v>82</v>
      </c>
      <c r="H79" s="97"/>
    </row>
    <row r="80" spans="1:8">
      <c r="A80" s="51" t="s">
        <v>59</v>
      </c>
      <c r="B80" s="76">
        <v>0</v>
      </c>
      <c r="C80" s="59">
        <v>0</v>
      </c>
      <c r="D80" s="59">
        <v>0</v>
      </c>
      <c r="E80" s="59">
        <v>0</v>
      </c>
      <c r="F80" s="59"/>
      <c r="G80" s="62" t="s">
        <v>82</v>
      </c>
      <c r="H80" s="97"/>
    </row>
    <row r="81" spans="1:11">
      <c r="A81" s="51" t="s">
        <v>60</v>
      </c>
      <c r="B81" s="76">
        <v>0</v>
      </c>
      <c r="C81" s="59">
        <v>0</v>
      </c>
      <c r="D81" s="59">
        <v>0</v>
      </c>
      <c r="E81" s="59">
        <v>0</v>
      </c>
      <c r="F81" s="59"/>
      <c r="G81" s="62" t="s">
        <v>82</v>
      </c>
      <c r="H81" s="97"/>
    </row>
    <row r="82" spans="1:11">
      <c r="A82" s="51" t="s">
        <v>61</v>
      </c>
      <c r="B82" s="76">
        <v>0</v>
      </c>
      <c r="C82" s="59">
        <v>0</v>
      </c>
      <c r="D82" s="59">
        <v>0</v>
      </c>
      <c r="E82" s="59">
        <v>0</v>
      </c>
      <c r="F82" s="59"/>
      <c r="G82" s="62" t="s">
        <v>82</v>
      </c>
      <c r="H82" s="97"/>
    </row>
    <row r="83" spans="1:11">
      <c r="A83" s="51" t="s">
        <v>62</v>
      </c>
      <c r="B83" s="76">
        <v>0</v>
      </c>
      <c r="C83" s="59">
        <v>0</v>
      </c>
      <c r="D83" s="59">
        <v>0</v>
      </c>
      <c r="E83" s="59">
        <v>0</v>
      </c>
      <c r="F83" s="59"/>
      <c r="G83" s="62" t="s">
        <v>82</v>
      </c>
      <c r="H83" s="97"/>
    </row>
    <row r="84" spans="1:11" ht="13.5" customHeight="1">
      <c r="A84" s="51"/>
      <c r="B84" s="51"/>
      <c r="C84" s="59"/>
      <c r="D84" s="59"/>
      <c r="E84" s="59"/>
      <c r="F84" s="59"/>
      <c r="G84" s="60"/>
      <c r="H84" s="60"/>
    </row>
    <row r="85" spans="1:11" ht="13.5" customHeight="1">
      <c r="A85" s="84" t="s">
        <v>63</v>
      </c>
      <c r="B85" s="58"/>
      <c r="C85" s="58"/>
      <c r="D85" s="58"/>
      <c r="E85" s="58">
        <v>0</v>
      </c>
      <c r="F85" s="58"/>
      <c r="G85" s="81"/>
      <c r="H85" s="81"/>
    </row>
    <row r="86" spans="1:11" ht="29.25" customHeight="1">
      <c r="A86" s="51" t="s">
        <v>64</v>
      </c>
      <c r="B86" s="76">
        <v>0</v>
      </c>
      <c r="C86" s="59">
        <v>0</v>
      </c>
      <c r="D86" s="59">
        <v>0</v>
      </c>
      <c r="E86" s="59">
        <v>0</v>
      </c>
      <c r="F86" s="59"/>
      <c r="G86" s="62" t="s">
        <v>82</v>
      </c>
      <c r="H86" s="97"/>
    </row>
    <row r="87" spans="1:11" ht="30" customHeight="1">
      <c r="A87" s="51" t="s">
        <v>65</v>
      </c>
      <c r="B87" s="76">
        <v>0</v>
      </c>
      <c r="C87" s="59">
        <v>0</v>
      </c>
      <c r="D87" s="59">
        <v>0</v>
      </c>
      <c r="E87" s="59">
        <v>0</v>
      </c>
      <c r="F87" s="59"/>
      <c r="G87" s="62" t="s">
        <v>82</v>
      </c>
      <c r="H87" s="97"/>
    </row>
    <row r="88" spans="1:11" ht="32.25" customHeight="1">
      <c r="A88" s="51" t="s">
        <v>66</v>
      </c>
      <c r="B88" s="76">
        <v>0</v>
      </c>
      <c r="C88" s="59">
        <v>0</v>
      </c>
      <c r="D88" s="59">
        <v>0</v>
      </c>
      <c r="E88" s="59">
        <v>0</v>
      </c>
      <c r="F88" s="59"/>
      <c r="G88" s="62" t="s">
        <v>82</v>
      </c>
      <c r="H88" s="97"/>
    </row>
    <row r="89" spans="1:11" ht="39" customHeight="1">
      <c r="A89" s="51" t="s">
        <v>67</v>
      </c>
      <c r="B89" s="76">
        <v>0</v>
      </c>
      <c r="C89" s="59">
        <v>0</v>
      </c>
      <c r="D89" s="59">
        <v>1</v>
      </c>
      <c r="E89" s="59">
        <v>0</v>
      </c>
      <c r="F89" s="59"/>
      <c r="G89" s="62" t="s">
        <v>82</v>
      </c>
      <c r="H89" s="97"/>
    </row>
    <row r="90" spans="1:11" ht="36" customHeight="1">
      <c r="A90" s="51" t="s">
        <v>68</v>
      </c>
      <c r="B90" s="76">
        <v>0</v>
      </c>
      <c r="C90" s="59">
        <v>0</v>
      </c>
      <c r="D90" s="59">
        <v>0</v>
      </c>
      <c r="E90" s="59">
        <v>0</v>
      </c>
      <c r="F90" s="59"/>
      <c r="G90" s="62" t="s">
        <v>82</v>
      </c>
      <c r="H90" s="97"/>
      <c r="K90" s="2" t="s">
        <v>69</v>
      </c>
    </row>
    <row r="91" spans="1:11" ht="9.75" customHeight="1">
      <c r="A91" s="15"/>
      <c r="B91" s="15"/>
      <c r="C91" s="15"/>
      <c r="D91" s="44"/>
      <c r="E91" s="44"/>
      <c r="F91" s="44"/>
      <c r="G91" s="72"/>
      <c r="H91" s="72"/>
    </row>
    <row r="92" spans="1:11">
      <c r="A92" s="10"/>
      <c r="B92" s="10"/>
      <c r="C92" s="10"/>
      <c r="D92" s="10"/>
    </row>
  </sheetData>
  <mergeCells count="9">
    <mergeCell ref="A7:H7"/>
    <mergeCell ref="A9:H9"/>
    <mergeCell ref="A8:H8"/>
    <mergeCell ref="A4:H4"/>
    <mergeCell ref="A1:H1"/>
    <mergeCell ref="A2:H2"/>
    <mergeCell ref="A3:H3"/>
    <mergeCell ref="A5:H5"/>
    <mergeCell ref="A6:H6"/>
  </mergeCells>
  <pageMargins left="0.51181102362204722" right="0.24" top="0.34" bottom="0.28000000000000003" header="0.17" footer="0.17"/>
  <pageSetup paperSize="9" scale="3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96"/>
  <sheetViews>
    <sheetView view="pageBreakPreview" zoomScaleNormal="160" zoomScaleSheetLayoutView="100" workbookViewId="0">
      <selection activeCell="B10" sqref="B10:B11"/>
    </sheetView>
  </sheetViews>
  <sheetFormatPr defaultColWidth="30.85546875" defaultRowHeight="15"/>
  <cols>
    <col min="1" max="1" width="29.140625" style="43" customWidth="1"/>
    <col min="2" max="2" width="14.42578125" style="43" customWidth="1"/>
    <col min="3" max="3" width="13.140625" style="43" customWidth="1"/>
    <col min="4" max="5" width="12" style="43" customWidth="1"/>
    <col min="6" max="6" width="13.7109375" style="43" customWidth="1"/>
    <col min="7" max="7" width="9.85546875" style="43" bestFit="1" customWidth="1"/>
    <col min="8" max="8" width="8.5703125" style="43" customWidth="1"/>
    <col min="9" max="9" width="27" style="43" customWidth="1"/>
    <col min="10" max="16384" width="30.85546875" style="43"/>
  </cols>
  <sheetData>
    <row r="1" spans="1:14">
      <c r="A1" s="344" t="s">
        <v>70</v>
      </c>
      <c r="B1" s="344"/>
      <c r="C1" s="344"/>
      <c r="D1" s="344"/>
      <c r="E1" s="344"/>
      <c r="F1" s="344"/>
      <c r="G1" s="344"/>
      <c r="H1" s="344"/>
      <c r="I1" s="344"/>
      <c r="J1" s="1"/>
      <c r="K1" s="1"/>
      <c r="L1" s="1"/>
    </row>
    <row r="2" spans="1:14">
      <c r="A2" s="344" t="s">
        <v>191</v>
      </c>
      <c r="B2" s="344"/>
      <c r="C2" s="344"/>
      <c r="D2" s="344"/>
      <c r="E2" s="344"/>
      <c r="F2" s="344"/>
      <c r="G2" s="344"/>
      <c r="H2" s="344"/>
      <c r="I2" s="344"/>
      <c r="J2" s="1"/>
      <c r="K2" s="179"/>
      <c r="L2" s="179"/>
    </row>
    <row r="3" spans="1:14" ht="9" customHeight="1">
      <c r="A3" s="369"/>
      <c r="B3" s="369"/>
      <c r="C3" s="369"/>
      <c r="D3" s="369"/>
      <c r="E3" s="369"/>
      <c r="F3" s="369"/>
      <c r="G3" s="369"/>
      <c r="H3" s="369"/>
      <c r="I3" s="369"/>
      <c r="J3" s="179"/>
      <c r="K3" s="179"/>
      <c r="L3" s="179"/>
    </row>
    <row r="4" spans="1:14" ht="45.75" customHeight="1">
      <c r="A4" s="376" t="s">
        <v>135</v>
      </c>
      <c r="B4" s="376"/>
      <c r="C4" s="376"/>
      <c r="D4" s="376"/>
      <c r="E4" s="376"/>
      <c r="F4" s="376"/>
      <c r="G4" s="376"/>
      <c r="H4" s="376"/>
      <c r="I4" s="376"/>
      <c r="J4" s="11"/>
      <c r="K4" s="11"/>
      <c r="L4" s="11"/>
      <c r="M4" s="11"/>
      <c r="N4" s="4"/>
    </row>
    <row r="5" spans="1:14" ht="45.75" customHeight="1">
      <c r="A5" s="376" t="s">
        <v>136</v>
      </c>
      <c r="B5" s="376"/>
      <c r="C5" s="376"/>
      <c r="D5" s="376"/>
      <c r="E5" s="376"/>
      <c r="F5" s="376"/>
      <c r="G5" s="376"/>
      <c r="H5" s="376"/>
      <c r="I5" s="376"/>
      <c r="J5" s="4"/>
      <c r="K5" s="4"/>
      <c r="L5" s="4"/>
      <c r="M5" s="4"/>
      <c r="N5" s="4"/>
    </row>
    <row r="6" spans="1:14" ht="13.5" customHeight="1">
      <c r="A6" s="343"/>
      <c r="B6" s="343"/>
      <c r="C6" s="343"/>
      <c r="D6" s="343"/>
      <c r="E6" s="343"/>
      <c r="F6" s="343"/>
      <c r="G6" s="343"/>
      <c r="H6" s="343"/>
      <c r="I6" s="343"/>
      <c r="J6" s="4"/>
      <c r="K6" s="4"/>
      <c r="L6" s="4"/>
      <c r="M6" s="4"/>
      <c r="N6" s="4"/>
    </row>
    <row r="7" spans="1:14" ht="30" customHeight="1">
      <c r="A7" s="370" t="s">
        <v>138</v>
      </c>
      <c r="B7" s="370"/>
      <c r="C7" s="370"/>
      <c r="D7" s="370"/>
      <c r="E7" s="370"/>
      <c r="F7" s="370"/>
      <c r="G7" s="370"/>
      <c r="H7" s="370"/>
      <c r="I7" s="370"/>
      <c r="J7" s="4"/>
      <c r="K7" s="4"/>
      <c r="L7" s="4"/>
      <c r="M7" s="4"/>
      <c r="N7" s="4"/>
    </row>
    <row r="8" spans="1:14" ht="16.5" customHeight="1">
      <c r="A8" s="370" t="s">
        <v>137</v>
      </c>
      <c r="B8" s="370"/>
      <c r="C8" s="370"/>
      <c r="D8" s="370"/>
      <c r="E8" s="370"/>
      <c r="F8" s="370"/>
      <c r="G8" s="370"/>
      <c r="H8" s="370"/>
      <c r="I8" s="370"/>
      <c r="J8" s="4"/>
      <c r="K8" s="4"/>
      <c r="L8" s="4"/>
      <c r="M8" s="4"/>
      <c r="N8" s="4"/>
    </row>
    <row r="9" spans="1:14" ht="33.75" customHeight="1">
      <c r="A9" s="371" t="s">
        <v>616</v>
      </c>
      <c r="B9" s="371"/>
      <c r="C9" s="371"/>
      <c r="D9" s="371"/>
      <c r="E9" s="371"/>
      <c r="F9" s="371"/>
      <c r="G9" s="371"/>
      <c r="H9" s="371"/>
      <c r="I9" s="371"/>
      <c r="J9" s="82"/>
      <c r="K9" s="4"/>
      <c r="L9" s="4"/>
      <c r="M9" s="4"/>
      <c r="N9" s="4"/>
    </row>
    <row r="10" spans="1:14" ht="24" customHeight="1">
      <c r="A10" s="380" t="s">
        <v>72</v>
      </c>
      <c r="B10" s="382" t="s">
        <v>514</v>
      </c>
      <c r="C10" s="382" t="s">
        <v>515</v>
      </c>
      <c r="D10" s="382" t="s">
        <v>516</v>
      </c>
      <c r="E10" s="382" t="s">
        <v>517</v>
      </c>
      <c r="F10" s="382" t="s">
        <v>518</v>
      </c>
      <c r="G10" s="378" t="s">
        <v>184</v>
      </c>
      <c r="H10" s="379"/>
      <c r="I10" s="382" t="s">
        <v>624</v>
      </c>
    </row>
    <row r="11" spans="1:14" ht="27.75" customHeight="1">
      <c r="A11" s="381"/>
      <c r="B11" s="383"/>
      <c r="C11" s="383"/>
      <c r="D11" s="383"/>
      <c r="E11" s="383"/>
      <c r="F11" s="383"/>
      <c r="G11" s="23" t="s">
        <v>513</v>
      </c>
      <c r="H11" s="23" t="s">
        <v>76</v>
      </c>
      <c r="I11" s="383"/>
    </row>
    <row r="12" spans="1:14" ht="19.5" customHeight="1">
      <c r="A12" s="181" t="s">
        <v>511</v>
      </c>
      <c r="B12" s="182">
        <v>60.3</v>
      </c>
      <c r="C12" s="183">
        <v>33.07</v>
      </c>
      <c r="D12" s="184">
        <v>38.11</v>
      </c>
      <c r="E12" s="185">
        <v>29.59</v>
      </c>
      <c r="F12" s="186">
        <f>'[1]Ind10-VIGIAGUA atualizado'!$U$8</f>
        <v>76.479864143619608</v>
      </c>
      <c r="G12" s="187">
        <v>17460</v>
      </c>
      <c r="H12" s="186"/>
      <c r="I12" s="6"/>
    </row>
    <row r="13" spans="1:14" ht="19.5" customHeight="1">
      <c r="A13" s="58"/>
      <c r="B13" s="202"/>
      <c r="C13" s="203"/>
      <c r="D13" s="204"/>
      <c r="E13" s="205"/>
      <c r="F13" s="62"/>
      <c r="G13" s="193"/>
      <c r="H13" s="62"/>
      <c r="I13" s="62"/>
    </row>
    <row r="14" spans="1:14" ht="15" customHeight="1" thickBot="1">
      <c r="A14" s="84" t="s">
        <v>0</v>
      </c>
      <c r="B14" s="190">
        <v>32.9</v>
      </c>
      <c r="C14" s="191">
        <v>45.1</v>
      </c>
      <c r="D14" s="192"/>
      <c r="E14" s="192">
        <v>65.099999999999994</v>
      </c>
      <c r="F14" s="81">
        <f>(F16+F17+F21+F22)/4</f>
        <v>69.564999999999998</v>
      </c>
      <c r="G14" s="193">
        <v>2400</v>
      </c>
      <c r="H14" s="81"/>
      <c r="I14" s="59"/>
    </row>
    <row r="15" spans="1:14" ht="21.75" customHeight="1">
      <c r="A15" s="51" t="s">
        <v>1</v>
      </c>
      <c r="B15" s="102">
        <v>0</v>
      </c>
      <c r="C15" s="102">
        <v>0</v>
      </c>
      <c r="D15" s="102">
        <v>0</v>
      </c>
      <c r="E15" s="62">
        <v>0</v>
      </c>
      <c r="F15" s="59">
        <v>0</v>
      </c>
      <c r="G15" s="67">
        <v>120</v>
      </c>
      <c r="H15" s="81"/>
      <c r="I15" s="373" t="s">
        <v>527</v>
      </c>
    </row>
    <row r="16" spans="1:14" ht="23.25" customHeight="1">
      <c r="A16" s="51" t="s">
        <v>2</v>
      </c>
      <c r="B16" s="102">
        <v>0</v>
      </c>
      <c r="C16" s="65">
        <v>23.15</v>
      </c>
      <c r="D16" s="60">
        <v>72.709999999999994</v>
      </c>
      <c r="E16" s="59">
        <v>7.44</v>
      </c>
      <c r="F16" s="62">
        <v>4.01</v>
      </c>
      <c r="G16" s="59">
        <v>216</v>
      </c>
      <c r="H16" s="81"/>
      <c r="I16" s="374"/>
    </row>
    <row r="17" spans="1:9" ht="28.5" customHeight="1">
      <c r="A17" s="51" t="s">
        <v>3</v>
      </c>
      <c r="B17" s="66">
        <v>38.33</v>
      </c>
      <c r="C17" s="65">
        <v>73.25</v>
      </c>
      <c r="D17" s="60">
        <v>32.630000000000003</v>
      </c>
      <c r="E17" s="59">
        <v>61.17</v>
      </c>
      <c r="F17" s="62">
        <v>93.56</v>
      </c>
      <c r="G17" s="59">
        <v>300</v>
      </c>
      <c r="H17" s="81"/>
      <c r="I17" s="374"/>
    </row>
    <row r="18" spans="1:9" ht="20.25" customHeight="1">
      <c r="A18" s="51" t="s">
        <v>4</v>
      </c>
      <c r="B18" s="102">
        <v>0</v>
      </c>
      <c r="C18" s="102">
        <v>0</v>
      </c>
      <c r="D18" s="102">
        <v>0</v>
      </c>
      <c r="E18" s="62">
        <v>0</v>
      </c>
      <c r="F18" s="62">
        <v>0</v>
      </c>
      <c r="G18" s="67">
        <v>300</v>
      </c>
      <c r="H18" s="81"/>
      <c r="I18" s="374"/>
    </row>
    <row r="19" spans="1:9" ht="22.5" customHeight="1">
      <c r="A19" s="51" t="s">
        <v>5</v>
      </c>
      <c r="B19" s="102">
        <v>0</v>
      </c>
      <c r="C19" s="102">
        <v>0</v>
      </c>
      <c r="D19" s="102">
        <v>0</v>
      </c>
      <c r="E19" s="62">
        <v>0</v>
      </c>
      <c r="F19" s="62">
        <v>0</v>
      </c>
      <c r="G19" s="67">
        <v>216</v>
      </c>
      <c r="H19" s="81"/>
      <c r="I19" s="374"/>
    </row>
    <row r="20" spans="1:9" ht="21" customHeight="1">
      <c r="A20" s="51" t="s">
        <v>6</v>
      </c>
      <c r="B20" s="102">
        <v>0</v>
      </c>
      <c r="C20" s="102">
        <v>0</v>
      </c>
      <c r="D20" s="102">
        <v>0</v>
      </c>
      <c r="E20" s="62">
        <v>0</v>
      </c>
      <c r="F20" s="62">
        <v>0</v>
      </c>
      <c r="G20" s="67">
        <v>300</v>
      </c>
      <c r="H20" s="81"/>
      <c r="I20" s="374"/>
    </row>
    <row r="21" spans="1:9" ht="19.5" customHeight="1">
      <c r="A21" s="51" t="s">
        <v>7</v>
      </c>
      <c r="B21" s="66">
        <v>112.23</v>
      </c>
      <c r="C21" s="65">
        <v>81.040000000000006</v>
      </c>
      <c r="D21" s="60">
        <v>144.16999999999999</v>
      </c>
      <c r="E21" s="59">
        <v>136.13</v>
      </c>
      <c r="F21" s="62">
        <v>117.11</v>
      </c>
      <c r="G21" s="67">
        <v>300</v>
      </c>
      <c r="H21" s="81"/>
      <c r="I21" s="374"/>
    </row>
    <row r="22" spans="1:9" ht="12.75" customHeight="1">
      <c r="A22" s="51" t="s">
        <v>8</v>
      </c>
      <c r="B22" s="66">
        <v>103.94</v>
      </c>
      <c r="C22" s="65">
        <v>37.5</v>
      </c>
      <c r="D22" s="60">
        <v>38.24</v>
      </c>
      <c r="E22" s="59">
        <v>45.98</v>
      </c>
      <c r="F22" s="59">
        <v>63.58</v>
      </c>
      <c r="G22" s="67">
        <v>432</v>
      </c>
      <c r="H22" s="81"/>
      <c r="I22" s="374"/>
    </row>
    <row r="23" spans="1:9" ht="13.5" customHeight="1" thickBot="1">
      <c r="A23" s="51" t="s">
        <v>9</v>
      </c>
      <c r="B23" s="102">
        <v>0</v>
      </c>
      <c r="C23" s="102">
        <v>0</v>
      </c>
      <c r="D23" s="102">
        <v>0</v>
      </c>
      <c r="E23" s="62">
        <v>0</v>
      </c>
      <c r="F23" s="62">
        <v>0</v>
      </c>
      <c r="G23" s="67">
        <v>216</v>
      </c>
      <c r="H23" s="81"/>
      <c r="I23" s="375"/>
    </row>
    <row r="24" spans="1:9" ht="13.5" customHeight="1">
      <c r="A24" s="51"/>
      <c r="B24" s="102"/>
      <c r="C24" s="206"/>
      <c r="D24" s="60"/>
      <c r="E24" s="62"/>
      <c r="F24" s="62"/>
      <c r="G24" s="67"/>
      <c r="H24" s="81"/>
      <c r="I24" s="67"/>
    </row>
    <row r="25" spans="1:9" ht="18" customHeight="1" thickBot="1">
      <c r="A25" s="84" t="s">
        <v>10</v>
      </c>
      <c r="B25" s="58">
        <v>8.5</v>
      </c>
      <c r="C25" s="194">
        <v>16.5</v>
      </c>
      <c r="D25" s="195">
        <v>0</v>
      </c>
      <c r="E25" s="196">
        <v>42.592592592592595</v>
      </c>
      <c r="F25" s="81">
        <v>85.11</v>
      </c>
      <c r="G25" s="193">
        <v>1416</v>
      </c>
      <c r="H25" s="81"/>
      <c r="I25" s="62"/>
    </row>
    <row r="26" spans="1:9" ht="25.5" customHeight="1">
      <c r="A26" s="51" t="s">
        <v>11</v>
      </c>
      <c r="B26" s="66">
        <v>0</v>
      </c>
      <c r="C26" s="65">
        <v>0</v>
      </c>
      <c r="D26" s="60">
        <v>0</v>
      </c>
      <c r="E26" s="62">
        <v>0</v>
      </c>
      <c r="F26" s="59">
        <v>0</v>
      </c>
      <c r="G26" s="67">
        <v>216</v>
      </c>
      <c r="H26" s="81"/>
      <c r="I26" s="388" t="s">
        <v>528</v>
      </c>
    </row>
    <row r="27" spans="1:9" ht="21.75" customHeight="1">
      <c r="A27" s="51" t="s">
        <v>12</v>
      </c>
      <c r="B27" s="66">
        <v>0</v>
      </c>
      <c r="C27" s="65">
        <v>0</v>
      </c>
      <c r="D27" s="60">
        <v>0</v>
      </c>
      <c r="E27" s="62">
        <v>0</v>
      </c>
      <c r="F27" s="62">
        <v>0</v>
      </c>
      <c r="G27" s="67">
        <v>120</v>
      </c>
      <c r="H27" s="81"/>
      <c r="I27" s="389"/>
    </row>
    <row r="28" spans="1:9" ht="18.75" customHeight="1">
      <c r="A28" s="51" t="s">
        <v>13</v>
      </c>
      <c r="B28" s="66">
        <v>0</v>
      </c>
      <c r="C28" s="65">
        <v>0</v>
      </c>
      <c r="D28" s="60">
        <v>0</v>
      </c>
      <c r="E28" s="62">
        <v>0</v>
      </c>
      <c r="F28" s="62">
        <v>0</v>
      </c>
      <c r="G28" s="67">
        <v>216</v>
      </c>
      <c r="H28" s="81"/>
      <c r="I28" s="389"/>
    </row>
    <row r="29" spans="1:9" ht="18.75" customHeight="1">
      <c r="A29" s="51" t="s">
        <v>14</v>
      </c>
      <c r="B29" s="66">
        <v>0</v>
      </c>
      <c r="C29" s="65">
        <v>0</v>
      </c>
      <c r="D29" s="60">
        <v>0</v>
      </c>
      <c r="E29" s="62">
        <v>0</v>
      </c>
      <c r="F29" s="62">
        <v>0</v>
      </c>
      <c r="G29" s="67">
        <v>216</v>
      </c>
      <c r="H29" s="81"/>
      <c r="I29" s="389"/>
    </row>
    <row r="30" spans="1:9" ht="18" customHeight="1">
      <c r="A30" s="51" t="s">
        <v>15</v>
      </c>
      <c r="B30" s="66">
        <v>29.9</v>
      </c>
      <c r="C30" s="65">
        <v>39.799999999999997</v>
      </c>
      <c r="D30" s="75">
        <v>28.6</v>
      </c>
      <c r="E30" s="59">
        <v>41.23</v>
      </c>
      <c r="F30" s="62">
        <v>85.11</v>
      </c>
      <c r="G30" s="67">
        <v>432</v>
      </c>
      <c r="H30" s="81"/>
      <c r="I30" s="389"/>
    </row>
    <row r="31" spans="1:9" ht="27" customHeight="1" thickBot="1">
      <c r="A31" s="51" t="s">
        <v>16</v>
      </c>
      <c r="B31" s="66">
        <v>0</v>
      </c>
      <c r="C31" s="65">
        <v>0</v>
      </c>
      <c r="D31" s="60">
        <v>0</v>
      </c>
      <c r="E31" s="62">
        <v>0</v>
      </c>
      <c r="F31" s="62">
        <v>0</v>
      </c>
      <c r="G31" s="67">
        <v>216</v>
      </c>
      <c r="H31" s="81"/>
      <c r="I31" s="390"/>
    </row>
    <row r="32" spans="1:9" ht="13.5" customHeight="1">
      <c r="A32" s="51"/>
      <c r="B32" s="66"/>
      <c r="C32" s="207"/>
      <c r="D32" s="60"/>
      <c r="E32" s="62"/>
      <c r="F32" s="62"/>
      <c r="G32" s="67"/>
      <c r="H32" s="81"/>
      <c r="I32" s="67"/>
    </row>
    <row r="33" spans="1:9" ht="13.5" customHeight="1" thickBot="1">
      <c r="A33" s="84" t="s">
        <v>17</v>
      </c>
      <c r="B33" s="197">
        <v>0</v>
      </c>
      <c r="C33" s="198">
        <v>0</v>
      </c>
      <c r="D33" s="75"/>
      <c r="E33" s="75">
        <v>9.4135802469135808</v>
      </c>
      <c r="F33" s="62">
        <v>11.65</v>
      </c>
      <c r="G33" s="131">
        <v>2244</v>
      </c>
      <c r="H33" s="81"/>
      <c r="I33" s="62"/>
    </row>
    <row r="34" spans="1:9" ht="13.5" customHeight="1">
      <c r="A34" s="51" t="s">
        <v>18</v>
      </c>
      <c r="B34" s="66">
        <v>0</v>
      </c>
      <c r="C34" s="65">
        <v>0</v>
      </c>
      <c r="D34" s="60">
        <v>0</v>
      </c>
      <c r="E34" s="62">
        <v>0</v>
      </c>
      <c r="F34" s="59">
        <v>0</v>
      </c>
      <c r="G34" s="67">
        <v>216</v>
      </c>
      <c r="H34" s="81"/>
      <c r="I34" s="388" t="s">
        <v>529</v>
      </c>
    </row>
    <row r="35" spans="1:9" ht="13.5" customHeight="1">
      <c r="A35" s="51" t="s">
        <v>19</v>
      </c>
      <c r="B35" s="66">
        <v>0</v>
      </c>
      <c r="C35" s="65">
        <v>0</v>
      </c>
      <c r="D35" s="60">
        <v>0</v>
      </c>
      <c r="E35" s="62">
        <v>0</v>
      </c>
      <c r="F35" s="62">
        <v>0</v>
      </c>
      <c r="G35" s="67">
        <v>216</v>
      </c>
      <c r="H35" s="81"/>
      <c r="I35" s="389"/>
    </row>
    <row r="36" spans="1:9" ht="13.5" customHeight="1">
      <c r="A36" s="51" t="s">
        <v>20</v>
      </c>
      <c r="B36" s="66">
        <v>0</v>
      </c>
      <c r="C36" s="65">
        <v>0</v>
      </c>
      <c r="D36" s="60">
        <v>0</v>
      </c>
      <c r="E36" s="62">
        <v>0</v>
      </c>
      <c r="F36" s="62">
        <v>0</v>
      </c>
      <c r="G36" s="67">
        <v>216</v>
      </c>
      <c r="H36" s="81"/>
      <c r="I36" s="389"/>
    </row>
    <row r="37" spans="1:9" ht="13.5" customHeight="1">
      <c r="A37" s="51" t="s">
        <v>21</v>
      </c>
      <c r="B37" s="66">
        <v>0</v>
      </c>
      <c r="C37" s="65">
        <v>0</v>
      </c>
      <c r="D37" s="60">
        <v>0</v>
      </c>
      <c r="E37" s="62">
        <v>0</v>
      </c>
      <c r="F37" s="62">
        <v>0</v>
      </c>
      <c r="G37" s="67">
        <v>216</v>
      </c>
      <c r="H37" s="81"/>
      <c r="I37" s="389"/>
    </row>
    <row r="38" spans="1:9" ht="13.5" customHeight="1">
      <c r="A38" s="51" t="s">
        <v>22</v>
      </c>
      <c r="B38" s="66">
        <v>0</v>
      </c>
      <c r="C38" s="65">
        <v>0</v>
      </c>
      <c r="D38" s="60">
        <v>0</v>
      </c>
      <c r="E38" s="59">
        <v>10.47</v>
      </c>
      <c r="F38" s="62">
        <v>11.65</v>
      </c>
      <c r="G38" s="67">
        <v>432</v>
      </c>
      <c r="H38" s="81"/>
      <c r="I38" s="389"/>
    </row>
    <row r="39" spans="1:9" ht="13.5" customHeight="1">
      <c r="A39" s="51" t="s">
        <v>23</v>
      </c>
      <c r="B39" s="66">
        <v>0</v>
      </c>
      <c r="C39" s="65">
        <v>0</v>
      </c>
      <c r="D39" s="60">
        <v>0</v>
      </c>
      <c r="E39" s="62">
        <v>0</v>
      </c>
      <c r="F39" s="62">
        <v>0</v>
      </c>
      <c r="G39" s="67">
        <v>300</v>
      </c>
      <c r="H39" s="81"/>
      <c r="I39" s="389"/>
    </row>
    <row r="40" spans="1:9" ht="13.5" customHeight="1">
      <c r="A40" s="51" t="s">
        <v>24</v>
      </c>
      <c r="B40" s="66">
        <v>0</v>
      </c>
      <c r="C40" s="65">
        <v>0</v>
      </c>
      <c r="D40" s="60">
        <v>0</v>
      </c>
      <c r="E40" s="62">
        <v>0</v>
      </c>
      <c r="F40" s="62">
        <v>0</v>
      </c>
      <c r="G40" s="67">
        <v>432</v>
      </c>
      <c r="H40" s="81"/>
      <c r="I40" s="389"/>
    </row>
    <row r="41" spans="1:9" ht="13.5" customHeight="1" thickBot="1">
      <c r="A41" s="51" t="s">
        <v>25</v>
      </c>
      <c r="B41" s="66">
        <v>0</v>
      </c>
      <c r="C41" s="65">
        <v>0</v>
      </c>
      <c r="D41" s="60">
        <v>0</v>
      </c>
      <c r="E41" s="62">
        <v>0</v>
      </c>
      <c r="F41" s="59">
        <v>0</v>
      </c>
      <c r="G41" s="67">
        <v>216</v>
      </c>
      <c r="H41" s="81"/>
      <c r="I41" s="390"/>
    </row>
    <row r="42" spans="1:9" ht="13.5" customHeight="1">
      <c r="A42" s="51"/>
      <c r="B42" s="208"/>
      <c r="C42" s="209"/>
      <c r="D42" s="60"/>
      <c r="E42" s="62"/>
      <c r="F42" s="59"/>
      <c r="G42" s="67"/>
      <c r="H42" s="81"/>
      <c r="I42" s="62"/>
    </row>
    <row r="43" spans="1:9" ht="32.25" customHeight="1" thickBot="1">
      <c r="A43" s="85" t="s">
        <v>92</v>
      </c>
      <c r="B43" s="200">
        <v>88.2</v>
      </c>
      <c r="C43" s="58">
        <v>116.7</v>
      </c>
      <c r="D43" s="59"/>
      <c r="E43" s="66">
        <v>195.9704641350211</v>
      </c>
      <c r="F43" s="62">
        <f>(F44+F50+F51+F52+F55)/5</f>
        <v>193.72399999999999</v>
      </c>
      <c r="G43" s="131">
        <v>4140</v>
      </c>
      <c r="H43" s="81"/>
      <c r="I43" s="59"/>
    </row>
    <row r="44" spans="1:9" ht="18" customHeight="1">
      <c r="A44" s="51" t="s">
        <v>26</v>
      </c>
      <c r="B44" s="102">
        <v>0</v>
      </c>
      <c r="C44" s="76">
        <v>30.4</v>
      </c>
      <c r="D44" s="59">
        <v>151.04</v>
      </c>
      <c r="E44" s="59">
        <v>128.69</v>
      </c>
      <c r="F44" s="59">
        <v>124.67</v>
      </c>
      <c r="G44" s="67">
        <v>300</v>
      </c>
      <c r="H44" s="81"/>
      <c r="I44" s="373" t="s">
        <v>530</v>
      </c>
    </row>
    <row r="45" spans="1:9" ht="16.5" customHeight="1">
      <c r="A45" s="51" t="s">
        <v>27</v>
      </c>
      <c r="B45" s="102">
        <v>0</v>
      </c>
      <c r="C45" s="103">
        <v>0</v>
      </c>
      <c r="D45" s="103">
        <v>0</v>
      </c>
      <c r="E45" s="62">
        <v>0</v>
      </c>
      <c r="F45" s="62">
        <v>0</v>
      </c>
      <c r="G45" s="67">
        <v>300</v>
      </c>
      <c r="H45" s="81"/>
      <c r="I45" s="374"/>
    </row>
    <row r="46" spans="1:9" ht="16.5" customHeight="1">
      <c r="A46" s="51" t="s">
        <v>28</v>
      </c>
      <c r="B46" s="102">
        <v>0</v>
      </c>
      <c r="C46" s="103">
        <v>0</v>
      </c>
      <c r="D46" s="103">
        <v>0</v>
      </c>
      <c r="E46" s="62">
        <v>0</v>
      </c>
      <c r="F46" s="62">
        <v>0</v>
      </c>
      <c r="G46" s="67">
        <v>300</v>
      </c>
      <c r="H46" s="81"/>
      <c r="I46" s="374"/>
    </row>
    <row r="47" spans="1:9" ht="17.25" customHeight="1">
      <c r="A47" s="51" t="s">
        <v>29</v>
      </c>
      <c r="B47" s="102">
        <v>0</v>
      </c>
      <c r="C47" s="103">
        <v>0</v>
      </c>
      <c r="D47" s="103">
        <v>0</v>
      </c>
      <c r="E47" s="62">
        <v>0</v>
      </c>
      <c r="F47" s="62">
        <v>0</v>
      </c>
      <c r="G47" s="67">
        <v>300</v>
      </c>
      <c r="H47" s="81"/>
      <c r="I47" s="374"/>
    </row>
    <row r="48" spans="1:9" ht="16.5" customHeight="1">
      <c r="A48" s="51" t="s">
        <v>30</v>
      </c>
      <c r="B48" s="102">
        <v>0</v>
      </c>
      <c r="C48" s="103">
        <v>0</v>
      </c>
      <c r="D48" s="103">
        <v>0</v>
      </c>
      <c r="E48" s="62">
        <v>0</v>
      </c>
      <c r="F48" s="62">
        <v>0</v>
      </c>
      <c r="G48" s="67">
        <v>300</v>
      </c>
      <c r="H48" s="81"/>
      <c r="I48" s="374"/>
    </row>
    <row r="49" spans="1:9" ht="18" customHeight="1">
      <c r="A49" s="51" t="s">
        <v>31</v>
      </c>
      <c r="B49" s="102">
        <v>0</v>
      </c>
      <c r="C49" s="103">
        <v>0</v>
      </c>
      <c r="D49" s="103">
        <v>0</v>
      </c>
      <c r="E49" s="62">
        <v>0</v>
      </c>
      <c r="F49" s="62">
        <v>0</v>
      </c>
      <c r="G49" s="67">
        <v>300</v>
      </c>
      <c r="H49" s="81"/>
      <c r="I49" s="374"/>
    </row>
    <row r="50" spans="1:9" ht="16.5" customHeight="1">
      <c r="A50" s="51" t="s">
        <v>32</v>
      </c>
      <c r="B50" s="102">
        <v>481.5</v>
      </c>
      <c r="C50" s="76">
        <v>548.4</v>
      </c>
      <c r="D50" s="59">
        <v>532.27</v>
      </c>
      <c r="E50" s="59">
        <v>464.48</v>
      </c>
      <c r="F50" s="62">
        <v>777.28</v>
      </c>
      <c r="G50" s="67">
        <v>924</v>
      </c>
      <c r="H50" s="81"/>
      <c r="I50" s="374"/>
    </row>
    <row r="51" spans="1:9" ht="18" customHeight="1">
      <c r="A51" s="51" t="s">
        <v>33</v>
      </c>
      <c r="B51" s="102">
        <v>73.7</v>
      </c>
      <c r="C51" s="76">
        <v>52.3</v>
      </c>
      <c r="D51" s="59" t="s">
        <v>512</v>
      </c>
      <c r="E51" s="59">
        <v>83.81</v>
      </c>
      <c r="F51" s="59">
        <v>26.22</v>
      </c>
      <c r="G51" s="67">
        <v>300</v>
      </c>
      <c r="H51" s="81"/>
      <c r="I51" s="374"/>
    </row>
    <row r="52" spans="1:9" ht="13.5" customHeight="1">
      <c r="A52" s="51" t="s">
        <v>34</v>
      </c>
      <c r="B52" s="102">
        <v>117.7</v>
      </c>
      <c r="C52" s="76">
        <v>101.2</v>
      </c>
      <c r="D52" s="59">
        <v>90.81</v>
      </c>
      <c r="E52" s="59">
        <v>82.56</v>
      </c>
      <c r="F52" s="62">
        <v>37.67</v>
      </c>
      <c r="G52" s="67">
        <v>300</v>
      </c>
      <c r="H52" s="81"/>
      <c r="I52" s="374"/>
    </row>
    <row r="53" spans="1:9" ht="19.5" customHeight="1">
      <c r="A53" s="51" t="s">
        <v>35</v>
      </c>
      <c r="B53" s="102">
        <v>0</v>
      </c>
      <c r="C53" s="103">
        <v>0</v>
      </c>
      <c r="D53" s="103">
        <v>0</v>
      </c>
      <c r="E53" s="62">
        <v>0</v>
      </c>
      <c r="F53" s="62">
        <v>0</v>
      </c>
      <c r="G53" s="67">
        <v>300</v>
      </c>
      <c r="H53" s="81"/>
      <c r="I53" s="374"/>
    </row>
    <row r="54" spans="1:9" ht="17.25" customHeight="1">
      <c r="A54" s="51" t="s">
        <v>36</v>
      </c>
      <c r="B54" s="102">
        <v>0</v>
      </c>
      <c r="C54" s="103">
        <v>0</v>
      </c>
      <c r="D54" s="103">
        <v>0</v>
      </c>
      <c r="E54" s="62">
        <v>0</v>
      </c>
      <c r="F54" s="62">
        <v>0</v>
      </c>
      <c r="G54" s="67">
        <v>216</v>
      </c>
      <c r="H54" s="81"/>
      <c r="I54" s="374"/>
    </row>
    <row r="55" spans="1:9" ht="15.75" customHeight="1" thickBot="1">
      <c r="A55" s="51" t="s">
        <v>37</v>
      </c>
      <c r="B55" s="102">
        <v>100</v>
      </c>
      <c r="C55" s="76">
        <v>68</v>
      </c>
      <c r="D55" s="62">
        <v>69.75</v>
      </c>
      <c r="E55" s="59">
        <v>3.31</v>
      </c>
      <c r="F55" s="62">
        <v>2.78</v>
      </c>
      <c r="G55" s="67">
        <v>300</v>
      </c>
      <c r="H55" s="81"/>
      <c r="I55" s="375"/>
    </row>
    <row r="56" spans="1:9" ht="13.5" customHeight="1">
      <c r="A56" s="51"/>
      <c r="B56" s="102"/>
      <c r="C56" s="76"/>
      <c r="D56" s="62"/>
      <c r="E56" s="59"/>
      <c r="F56" s="62"/>
      <c r="G56" s="67"/>
      <c r="H56" s="81"/>
      <c r="I56" s="67"/>
    </row>
    <row r="57" spans="1:9" ht="16.5" customHeight="1" thickBot="1">
      <c r="A57" s="84" t="s">
        <v>38</v>
      </c>
      <c r="B57" s="200">
        <v>44.4</v>
      </c>
      <c r="C57" s="60">
        <v>50.4</v>
      </c>
      <c r="D57" s="60"/>
      <c r="E57" s="66">
        <v>42.644032921810698</v>
      </c>
      <c r="F57" s="62">
        <f>(F58+F63)/2</f>
        <v>45.019999999999996</v>
      </c>
      <c r="G57" s="131">
        <v>1320</v>
      </c>
      <c r="H57" s="81"/>
      <c r="I57" s="62"/>
    </row>
    <row r="58" spans="1:9" ht="18.75" customHeight="1">
      <c r="A58" s="51" t="s">
        <v>39</v>
      </c>
      <c r="B58" s="102">
        <v>100</v>
      </c>
      <c r="C58" s="76">
        <v>101.8</v>
      </c>
      <c r="D58" s="60">
        <v>97.44</v>
      </c>
      <c r="E58" s="59">
        <v>54.69</v>
      </c>
      <c r="F58" s="59">
        <v>19.52</v>
      </c>
      <c r="G58" s="67">
        <v>432</v>
      </c>
      <c r="H58" s="81"/>
      <c r="I58" s="373" t="s">
        <v>531</v>
      </c>
    </row>
    <row r="59" spans="1:9" ht="24" customHeight="1">
      <c r="A59" s="51" t="s">
        <v>40</v>
      </c>
      <c r="B59" s="66">
        <v>0</v>
      </c>
      <c r="C59" s="65">
        <v>0</v>
      </c>
      <c r="D59" s="60">
        <v>0</v>
      </c>
      <c r="E59" s="62">
        <v>0</v>
      </c>
      <c r="F59" s="62">
        <v>0</v>
      </c>
      <c r="G59" s="67">
        <v>120</v>
      </c>
      <c r="H59" s="81"/>
      <c r="I59" s="374"/>
    </row>
    <row r="60" spans="1:9" ht="24" customHeight="1">
      <c r="A60" s="51" t="s">
        <v>41</v>
      </c>
      <c r="B60" s="66">
        <v>0</v>
      </c>
      <c r="C60" s="65">
        <v>0</v>
      </c>
      <c r="D60" s="60">
        <v>0</v>
      </c>
      <c r="E60" s="62">
        <v>0</v>
      </c>
      <c r="F60" s="62">
        <v>0</v>
      </c>
      <c r="G60" s="67">
        <v>216</v>
      </c>
      <c r="H60" s="81"/>
      <c r="I60" s="374"/>
    </row>
    <row r="61" spans="1:9" ht="23.25" customHeight="1">
      <c r="A61" s="51" t="s">
        <v>42</v>
      </c>
      <c r="B61" s="66">
        <v>0</v>
      </c>
      <c r="C61" s="65">
        <v>0</v>
      </c>
      <c r="D61" s="60">
        <v>0</v>
      </c>
      <c r="E61" s="62">
        <v>0</v>
      </c>
      <c r="F61" s="62">
        <v>0</v>
      </c>
      <c r="G61" s="67">
        <v>120</v>
      </c>
      <c r="H61" s="81"/>
      <c r="I61" s="374"/>
    </row>
    <row r="62" spans="1:9" ht="24" customHeight="1">
      <c r="A62" s="51" t="s">
        <v>43</v>
      </c>
      <c r="B62" s="66">
        <v>0</v>
      </c>
      <c r="C62" s="65">
        <v>0</v>
      </c>
      <c r="D62" s="60">
        <v>0</v>
      </c>
      <c r="E62" s="62">
        <v>0</v>
      </c>
      <c r="F62" s="62">
        <v>0</v>
      </c>
      <c r="G62" s="67">
        <v>216</v>
      </c>
      <c r="H62" s="81"/>
      <c r="I62" s="374"/>
    </row>
    <row r="63" spans="1:9" ht="21" customHeight="1" thickBot="1">
      <c r="A63" s="51" t="s">
        <v>44</v>
      </c>
      <c r="B63" s="66">
        <v>0</v>
      </c>
      <c r="C63" s="65">
        <v>23.2</v>
      </c>
      <c r="D63" s="60">
        <v>70.83</v>
      </c>
      <c r="E63" s="59">
        <v>19.559999999999999</v>
      </c>
      <c r="F63" s="62">
        <v>70.52</v>
      </c>
      <c r="G63" s="67">
        <v>216</v>
      </c>
      <c r="H63" s="81"/>
      <c r="I63" s="375"/>
    </row>
    <row r="64" spans="1:9" ht="13.5" customHeight="1">
      <c r="A64" s="51"/>
      <c r="B64" s="210"/>
      <c r="C64" s="65"/>
      <c r="D64" s="60"/>
      <c r="E64" s="59"/>
      <c r="F64" s="62"/>
      <c r="G64" s="67"/>
      <c r="H64" s="81"/>
      <c r="I64" s="67"/>
    </row>
    <row r="65" spans="1:9" ht="13.5" customHeight="1" thickBot="1">
      <c r="A65" s="84" t="s">
        <v>45</v>
      </c>
      <c r="B65" s="201">
        <v>31.7</v>
      </c>
      <c r="C65" s="60">
        <v>27.5</v>
      </c>
      <c r="D65" s="60"/>
      <c r="E65" s="66">
        <v>8.6908690869086911</v>
      </c>
      <c r="F65" s="62">
        <f>(F66+F68+F70)/3</f>
        <v>23.179999999999996</v>
      </c>
      <c r="G65" s="131">
        <v>1644</v>
      </c>
      <c r="H65" s="81"/>
      <c r="I65" s="62"/>
    </row>
    <row r="66" spans="1:9" ht="44.25" customHeight="1">
      <c r="A66" s="51" t="s">
        <v>47</v>
      </c>
      <c r="B66" s="102">
        <v>0</v>
      </c>
      <c r="C66" s="103">
        <v>0</v>
      </c>
      <c r="D66" s="103">
        <v>0</v>
      </c>
      <c r="E66" s="59">
        <v>16.75</v>
      </c>
      <c r="F66" s="59">
        <v>8.7799999999999994</v>
      </c>
      <c r="G66" s="127">
        <v>300</v>
      </c>
      <c r="H66" s="81"/>
      <c r="I66" s="373" t="s">
        <v>532</v>
      </c>
    </row>
    <row r="67" spans="1:9" ht="53.25" customHeight="1">
      <c r="A67" s="51" t="s">
        <v>50</v>
      </c>
      <c r="B67" s="102">
        <v>0</v>
      </c>
      <c r="C67" s="103">
        <v>0</v>
      </c>
      <c r="D67" s="103">
        <v>0</v>
      </c>
      <c r="E67" s="62">
        <v>0</v>
      </c>
      <c r="F67" s="62">
        <v>0</v>
      </c>
      <c r="G67" s="127">
        <v>216</v>
      </c>
      <c r="H67" s="81"/>
      <c r="I67" s="374"/>
    </row>
    <row r="68" spans="1:9" ht="50.25" customHeight="1">
      <c r="A68" s="51" t="s">
        <v>49</v>
      </c>
      <c r="B68" s="102">
        <v>0</v>
      </c>
      <c r="C68" s="60">
        <v>10.9</v>
      </c>
      <c r="D68" s="60">
        <v>20.86</v>
      </c>
      <c r="E68" s="59">
        <v>14.58</v>
      </c>
      <c r="F68" s="62">
        <v>0</v>
      </c>
      <c r="G68" s="127">
        <v>432</v>
      </c>
      <c r="H68" s="81"/>
      <c r="I68" s="374"/>
    </row>
    <row r="69" spans="1:9" ht="42.75" customHeight="1">
      <c r="A69" s="51" t="s">
        <v>48</v>
      </c>
      <c r="B69" s="102">
        <v>0</v>
      </c>
      <c r="C69" s="103">
        <v>0</v>
      </c>
      <c r="D69" s="103">
        <v>0</v>
      </c>
      <c r="E69" s="62">
        <v>0</v>
      </c>
      <c r="F69" s="62">
        <v>0</v>
      </c>
      <c r="G69" s="127">
        <v>216</v>
      </c>
      <c r="H69" s="81"/>
      <c r="I69" s="374"/>
    </row>
    <row r="70" spans="1:9" ht="57" customHeight="1" thickBot="1">
      <c r="A70" s="51" t="s">
        <v>46</v>
      </c>
      <c r="B70" s="102">
        <v>131.69999999999999</v>
      </c>
      <c r="C70" s="103">
        <v>74.599999999999994</v>
      </c>
      <c r="D70" s="60">
        <v>85.57</v>
      </c>
      <c r="E70" s="62">
        <v>1</v>
      </c>
      <c r="F70" s="62">
        <v>60.76</v>
      </c>
      <c r="G70" s="127">
        <v>480</v>
      </c>
      <c r="H70" s="81"/>
      <c r="I70" s="375"/>
    </row>
    <row r="71" spans="1:9" ht="13.5" customHeight="1">
      <c r="A71" s="51"/>
      <c r="B71" s="102"/>
      <c r="C71" s="103"/>
      <c r="D71" s="60"/>
      <c r="E71" s="62"/>
      <c r="F71" s="62"/>
      <c r="G71" s="127"/>
      <c r="H71" s="81"/>
      <c r="I71" s="67"/>
    </row>
    <row r="72" spans="1:9" ht="13.5" customHeight="1" thickBot="1">
      <c r="A72" s="84" t="s">
        <v>51</v>
      </c>
      <c r="B72" s="197">
        <v>35.200000000000003</v>
      </c>
      <c r="C72" s="197">
        <v>7.3</v>
      </c>
      <c r="D72" s="60"/>
      <c r="E72" s="66">
        <v>36.333333333333336</v>
      </c>
      <c r="F72" s="62">
        <v>15</v>
      </c>
      <c r="G72" s="127">
        <v>1452</v>
      </c>
      <c r="H72" s="81"/>
      <c r="I72" s="62"/>
    </row>
    <row r="73" spans="1:9" ht="13.5" customHeight="1">
      <c r="A73" s="51" t="s">
        <v>54</v>
      </c>
      <c r="B73" s="102">
        <v>0</v>
      </c>
      <c r="C73" s="103">
        <v>0</v>
      </c>
      <c r="D73" s="60">
        <v>0</v>
      </c>
      <c r="E73" s="62">
        <v>0</v>
      </c>
      <c r="F73" s="59">
        <v>0</v>
      </c>
      <c r="G73" s="67">
        <v>300</v>
      </c>
      <c r="H73" s="81"/>
      <c r="I73" s="373" t="s">
        <v>533</v>
      </c>
    </row>
    <row r="74" spans="1:9" ht="13.5" customHeight="1">
      <c r="A74" s="51" t="s">
        <v>52</v>
      </c>
      <c r="B74" s="66">
        <v>100</v>
      </c>
      <c r="C74" s="65">
        <v>13.4</v>
      </c>
      <c r="D74" s="60">
        <v>51.4</v>
      </c>
      <c r="E74" s="59">
        <v>40.880000000000003</v>
      </c>
      <c r="F74" s="62">
        <v>15</v>
      </c>
      <c r="G74" s="59">
        <v>300</v>
      </c>
      <c r="H74" s="81"/>
      <c r="I74" s="374"/>
    </row>
    <row r="75" spans="1:9" ht="13.5" customHeight="1">
      <c r="A75" s="51" t="s">
        <v>53</v>
      </c>
      <c r="B75" s="66">
        <v>100</v>
      </c>
      <c r="C75" s="103">
        <v>0</v>
      </c>
      <c r="D75" s="60">
        <v>0</v>
      </c>
      <c r="E75" s="62">
        <v>0</v>
      </c>
      <c r="F75" s="62">
        <v>0</v>
      </c>
      <c r="G75" s="67">
        <v>216</v>
      </c>
      <c r="H75" s="81"/>
      <c r="I75" s="374"/>
    </row>
    <row r="76" spans="1:9" ht="13.5" customHeight="1">
      <c r="A76" s="51" t="s">
        <v>56</v>
      </c>
      <c r="B76" s="102">
        <v>0</v>
      </c>
      <c r="C76" s="103">
        <v>0</v>
      </c>
      <c r="D76" s="60">
        <v>0</v>
      </c>
      <c r="E76" s="62">
        <v>0</v>
      </c>
      <c r="F76" s="62">
        <v>0</v>
      </c>
      <c r="G76" s="67">
        <v>216</v>
      </c>
      <c r="H76" s="81"/>
      <c r="I76" s="374"/>
    </row>
    <row r="77" spans="1:9" ht="13.5" customHeight="1">
      <c r="A77" s="51" t="s">
        <v>57</v>
      </c>
      <c r="B77" s="102">
        <v>0</v>
      </c>
      <c r="C77" s="103">
        <v>0</v>
      </c>
      <c r="D77" s="60">
        <v>0</v>
      </c>
      <c r="E77" s="62">
        <v>0</v>
      </c>
      <c r="F77" s="62">
        <v>0</v>
      </c>
      <c r="G77" s="67">
        <v>300</v>
      </c>
      <c r="H77" s="81"/>
      <c r="I77" s="374"/>
    </row>
    <row r="78" spans="1:9" ht="13.5" customHeight="1" thickBot="1">
      <c r="A78" s="51" t="s">
        <v>55</v>
      </c>
      <c r="B78" s="102">
        <v>0</v>
      </c>
      <c r="C78" s="103">
        <v>0</v>
      </c>
      <c r="D78" s="60">
        <v>0</v>
      </c>
      <c r="E78" s="62">
        <v>0</v>
      </c>
      <c r="F78" s="62">
        <v>0</v>
      </c>
      <c r="G78" s="67">
        <v>120</v>
      </c>
      <c r="H78" s="81"/>
      <c r="I78" s="375"/>
    </row>
    <row r="79" spans="1:9" ht="13.5" customHeight="1">
      <c r="A79" s="51"/>
      <c r="B79" s="102"/>
      <c r="C79" s="211"/>
      <c r="D79" s="60"/>
      <c r="E79" s="62"/>
      <c r="F79" s="62"/>
      <c r="G79" s="67"/>
      <c r="H79" s="81"/>
      <c r="I79" s="67"/>
    </row>
    <row r="80" spans="1:9" ht="13.5" customHeight="1" thickBot="1">
      <c r="A80" s="84" t="s">
        <v>90</v>
      </c>
      <c r="B80" s="197">
        <v>0</v>
      </c>
      <c r="C80" s="198">
        <v>0</v>
      </c>
      <c r="D80" s="59"/>
      <c r="E80" s="66">
        <v>9.4135802469135808</v>
      </c>
      <c r="F80" s="62">
        <v>0.93</v>
      </c>
      <c r="G80" s="131">
        <v>1248</v>
      </c>
      <c r="H80" s="81"/>
      <c r="I80" s="62"/>
    </row>
    <row r="81" spans="1:21" ht="21" customHeight="1">
      <c r="A81" s="51" t="s">
        <v>58</v>
      </c>
      <c r="B81" s="66">
        <v>0</v>
      </c>
      <c r="C81" s="65">
        <v>0</v>
      </c>
      <c r="D81" s="65">
        <v>0</v>
      </c>
      <c r="E81" s="62">
        <v>0</v>
      </c>
      <c r="F81" s="59">
        <v>0</v>
      </c>
      <c r="G81" s="67">
        <v>300</v>
      </c>
      <c r="H81" s="81"/>
      <c r="I81" s="388" t="s">
        <v>534</v>
      </c>
    </row>
    <row r="82" spans="1:21" ht="13.5" customHeight="1">
      <c r="A82" s="51" t="s">
        <v>59</v>
      </c>
      <c r="B82" s="66">
        <v>0</v>
      </c>
      <c r="C82" s="65">
        <v>0</v>
      </c>
      <c r="D82" s="60">
        <v>0</v>
      </c>
      <c r="E82" s="59">
        <v>3.33</v>
      </c>
      <c r="F82" s="62">
        <v>0.93</v>
      </c>
      <c r="G82" s="67">
        <v>216</v>
      </c>
      <c r="H82" s="81"/>
      <c r="I82" s="389"/>
    </row>
    <row r="83" spans="1:21" ht="13.5" customHeight="1">
      <c r="A83" s="51" t="s">
        <v>60</v>
      </c>
      <c r="B83" s="66">
        <v>0</v>
      </c>
      <c r="C83" s="65">
        <v>0</v>
      </c>
      <c r="D83" s="60">
        <v>0</v>
      </c>
      <c r="E83" s="62">
        <v>0</v>
      </c>
      <c r="F83" s="62">
        <v>0</v>
      </c>
      <c r="G83" s="67">
        <v>300</v>
      </c>
      <c r="H83" s="81"/>
      <c r="I83" s="389"/>
    </row>
    <row r="84" spans="1:21" ht="13.5" customHeight="1">
      <c r="A84" s="51" t="s">
        <v>61</v>
      </c>
      <c r="B84" s="66">
        <v>0</v>
      </c>
      <c r="C84" s="65">
        <v>0</v>
      </c>
      <c r="D84" s="60">
        <v>0</v>
      </c>
      <c r="E84" s="62">
        <v>0</v>
      </c>
      <c r="F84" s="62">
        <v>0</v>
      </c>
      <c r="G84" s="67">
        <v>216</v>
      </c>
      <c r="H84" s="81"/>
      <c r="I84" s="389"/>
    </row>
    <row r="85" spans="1:21" ht="22.5" customHeight="1" thickBot="1">
      <c r="A85" s="51" t="s">
        <v>62</v>
      </c>
      <c r="B85" s="66">
        <v>0</v>
      </c>
      <c r="C85" s="65">
        <v>0</v>
      </c>
      <c r="D85" s="60">
        <v>0</v>
      </c>
      <c r="E85" s="62">
        <v>0</v>
      </c>
      <c r="F85" s="62">
        <v>0</v>
      </c>
      <c r="G85" s="67">
        <v>216</v>
      </c>
      <c r="H85" s="81"/>
      <c r="I85" s="390"/>
    </row>
    <row r="86" spans="1:21" ht="13.5" customHeight="1">
      <c r="A86" s="51"/>
      <c r="B86" s="208"/>
      <c r="C86" s="65"/>
      <c r="D86" s="60"/>
      <c r="E86" s="62"/>
      <c r="F86" s="62"/>
      <c r="G86" s="67"/>
      <c r="H86" s="81"/>
      <c r="I86" s="62"/>
    </row>
    <row r="87" spans="1:21" ht="13.5" customHeight="1" thickBot="1">
      <c r="A87" s="84" t="s">
        <v>63</v>
      </c>
      <c r="B87" s="199">
        <v>21.8</v>
      </c>
      <c r="C87" s="103">
        <v>23.7</v>
      </c>
      <c r="D87" s="60"/>
      <c r="E87" s="66">
        <v>19.802867383512545</v>
      </c>
      <c r="F87" s="62">
        <f>(F88+F89+F91+F92)/4</f>
        <v>55.347499999999997</v>
      </c>
      <c r="G87" s="131">
        <v>1596</v>
      </c>
      <c r="H87" s="81"/>
      <c r="I87" s="62"/>
    </row>
    <row r="88" spans="1:21" ht="39.75" customHeight="1">
      <c r="A88" s="51" t="s">
        <v>64</v>
      </c>
      <c r="B88" s="102">
        <v>0</v>
      </c>
      <c r="C88" s="103">
        <v>0</v>
      </c>
      <c r="D88" s="60">
        <v>0</v>
      </c>
      <c r="E88" s="62">
        <v>0</v>
      </c>
      <c r="F88" s="59">
        <v>76.39</v>
      </c>
      <c r="G88" s="67">
        <v>216</v>
      </c>
      <c r="H88" s="81"/>
      <c r="I88" s="373" t="s">
        <v>535</v>
      </c>
    </row>
    <row r="89" spans="1:21" ht="37.5" customHeight="1">
      <c r="A89" s="51" t="s">
        <v>65</v>
      </c>
      <c r="B89" s="102">
        <v>100.3</v>
      </c>
      <c r="C89" s="103">
        <v>71</v>
      </c>
      <c r="D89" s="60">
        <v>71.040000000000006</v>
      </c>
      <c r="E89" s="59">
        <v>71.959999999999994</v>
      </c>
      <c r="F89" s="62">
        <v>69.67</v>
      </c>
      <c r="G89" s="67">
        <v>300</v>
      </c>
      <c r="H89" s="81"/>
      <c r="I89" s="374"/>
    </row>
    <row r="90" spans="1:21" ht="34.5" customHeight="1">
      <c r="A90" s="51" t="s">
        <v>66</v>
      </c>
      <c r="B90" s="102">
        <v>0</v>
      </c>
      <c r="C90" s="103">
        <v>0</v>
      </c>
      <c r="D90" s="60">
        <v>0</v>
      </c>
      <c r="E90" s="62">
        <v>0</v>
      </c>
      <c r="F90" s="62">
        <v>0</v>
      </c>
      <c r="G90" s="67">
        <v>300</v>
      </c>
      <c r="H90" s="81"/>
      <c r="I90" s="374"/>
    </row>
    <row r="91" spans="1:21" ht="35.25" customHeight="1">
      <c r="A91" s="51" t="s">
        <v>67</v>
      </c>
      <c r="B91" s="102">
        <v>0</v>
      </c>
      <c r="C91" s="103">
        <v>8.3000000000000007</v>
      </c>
      <c r="D91" s="60">
        <v>2.83</v>
      </c>
      <c r="E91" s="62">
        <v>3</v>
      </c>
      <c r="F91" s="62">
        <v>75.33</v>
      </c>
      <c r="G91" s="67">
        <v>300</v>
      </c>
      <c r="H91" s="81"/>
      <c r="I91" s="374"/>
    </row>
    <row r="92" spans="1:21" ht="30.75" customHeight="1" thickBot="1">
      <c r="A92" s="51" t="s">
        <v>68</v>
      </c>
      <c r="B92" s="102">
        <v>0</v>
      </c>
      <c r="C92" s="103">
        <v>0</v>
      </c>
      <c r="D92" s="60">
        <v>0</v>
      </c>
      <c r="E92" s="59">
        <v>1.38</v>
      </c>
      <c r="F92" s="62">
        <v>0</v>
      </c>
      <c r="G92" s="67">
        <v>480</v>
      </c>
      <c r="H92" s="81"/>
      <c r="I92" s="375"/>
      <c r="M92" s="2" t="s">
        <v>69</v>
      </c>
    </row>
    <row r="93" spans="1:21" ht="9.75" customHeight="1" thickBot="1">
      <c r="A93" s="77"/>
      <c r="B93" s="63"/>
      <c r="C93" s="63"/>
      <c r="D93" s="63"/>
      <c r="E93" s="63"/>
      <c r="F93" s="63"/>
      <c r="G93" s="188"/>
      <c r="H93" s="100"/>
      <c r="I93" s="101"/>
    </row>
    <row r="94" spans="1:21" ht="26.25" customHeight="1">
      <c r="A94" s="384" t="s">
        <v>519</v>
      </c>
      <c r="B94" s="385"/>
      <c r="C94" s="385"/>
      <c r="D94" s="385"/>
      <c r="E94" s="385"/>
      <c r="F94" s="385"/>
      <c r="G94" s="385"/>
      <c r="H94" s="385"/>
      <c r="I94" s="385"/>
      <c r="J94" s="189"/>
      <c r="K94" s="189"/>
      <c r="L94" s="189"/>
      <c r="M94" s="189"/>
      <c r="N94" s="189"/>
      <c r="O94" s="189"/>
      <c r="P94" s="189"/>
      <c r="Q94" s="189"/>
      <c r="R94" s="189"/>
      <c r="S94" s="189"/>
      <c r="T94" s="26"/>
      <c r="U94" s="26"/>
    </row>
    <row r="95" spans="1:21">
      <c r="A95" s="386" t="s">
        <v>520</v>
      </c>
      <c r="B95" s="386"/>
      <c r="C95" s="386"/>
      <c r="D95" s="386"/>
      <c r="E95" s="386"/>
      <c r="F95" s="386"/>
      <c r="G95" s="386"/>
      <c r="H95" s="386"/>
      <c r="I95" s="386"/>
      <c r="J95" s="212"/>
      <c r="K95" s="212"/>
      <c r="L95" s="212"/>
      <c r="M95" s="212"/>
      <c r="N95" s="212"/>
      <c r="O95" s="212"/>
      <c r="P95" s="212"/>
      <c r="Q95" s="212"/>
      <c r="R95" s="212"/>
      <c r="S95" s="372" t="s">
        <v>97</v>
      </c>
      <c r="T95" s="372"/>
      <c r="U95" s="372"/>
    </row>
    <row r="96" spans="1:21">
      <c r="A96" s="387" t="s">
        <v>98</v>
      </c>
      <c r="B96" s="387"/>
      <c r="C96" s="387"/>
      <c r="D96" s="387"/>
      <c r="E96" s="387"/>
      <c r="F96" s="387"/>
      <c r="G96" s="387"/>
      <c r="H96" s="387"/>
      <c r="I96" s="387"/>
      <c r="J96" s="213"/>
      <c r="K96" s="213"/>
      <c r="L96" s="213"/>
      <c r="M96" s="213"/>
      <c r="N96" s="213"/>
      <c r="O96" s="213"/>
      <c r="P96" s="377"/>
      <c r="Q96" s="377"/>
      <c r="R96" s="377"/>
      <c r="S96" s="377"/>
      <c r="T96" s="377"/>
      <c r="U96" s="377"/>
    </row>
  </sheetData>
  <mergeCells count="31">
    <mergeCell ref="P96:U96"/>
    <mergeCell ref="G10:H10"/>
    <mergeCell ref="A10:A11"/>
    <mergeCell ref="B10:B11"/>
    <mergeCell ref="C10:C11"/>
    <mergeCell ref="D10:D11"/>
    <mergeCell ref="E10:E11"/>
    <mergeCell ref="F10:F11"/>
    <mergeCell ref="I10:I11"/>
    <mergeCell ref="A94:I94"/>
    <mergeCell ref="A95:I95"/>
    <mergeCell ref="A96:I96"/>
    <mergeCell ref="I15:I23"/>
    <mergeCell ref="I26:I31"/>
    <mergeCell ref="I34:I41"/>
    <mergeCell ref="I81:I85"/>
    <mergeCell ref="A1:I1"/>
    <mergeCell ref="A2:I2"/>
    <mergeCell ref="A3:I3"/>
    <mergeCell ref="A4:I4"/>
    <mergeCell ref="A5:I5"/>
    <mergeCell ref="A6:I6"/>
    <mergeCell ref="A7:I7"/>
    <mergeCell ref="A8:I8"/>
    <mergeCell ref="A9:I9"/>
    <mergeCell ref="S95:U95"/>
    <mergeCell ref="I88:I92"/>
    <mergeCell ref="I44:I55"/>
    <mergeCell ref="I58:I63"/>
    <mergeCell ref="I66:I70"/>
    <mergeCell ref="I73:I78"/>
  </mergeCells>
  <pageMargins left="0.51181102362204722" right="0.23622047244094491" top="0.35433070866141736" bottom="0.27559055118110237" header="0.15748031496062992" footer="0.15748031496062992"/>
  <pageSetup paperSize="9" scale="69" orientation="portrait" r:id="rId1"/>
  <rowBreaks count="2" manualBreakCount="2">
    <brk id="56" max="8" man="1"/>
    <brk id="86"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view="pageBreakPreview" zoomScaleNormal="160" zoomScaleSheetLayoutView="100" workbookViewId="0">
      <selection activeCell="H10" sqref="H10:H11"/>
    </sheetView>
  </sheetViews>
  <sheetFormatPr defaultColWidth="30.85546875" defaultRowHeight="15"/>
  <cols>
    <col min="1" max="1" width="35.42578125" customWidth="1"/>
    <col min="2" max="3" width="16.28515625" style="37" bestFit="1" customWidth="1"/>
    <col min="4" max="5" width="16.28515625" bestFit="1" customWidth="1"/>
    <col min="6" max="6" width="9.85546875" style="43" bestFit="1" customWidth="1"/>
    <col min="7" max="7" width="13.7109375" customWidth="1"/>
    <col min="8" max="8" width="31.28515625" customWidth="1"/>
  </cols>
  <sheetData>
    <row r="1" spans="1:13">
      <c r="A1" s="344" t="s">
        <v>70</v>
      </c>
      <c r="B1" s="344"/>
      <c r="C1" s="344"/>
      <c r="D1" s="344"/>
      <c r="E1" s="344"/>
      <c r="F1" s="344"/>
      <c r="G1" s="344"/>
      <c r="H1" s="344"/>
      <c r="I1" s="1"/>
      <c r="J1" s="1"/>
      <c r="K1" s="1"/>
    </row>
    <row r="2" spans="1:13">
      <c r="A2" s="344" t="s">
        <v>191</v>
      </c>
      <c r="B2" s="344"/>
      <c r="C2" s="344"/>
      <c r="D2" s="344"/>
      <c r="E2" s="344"/>
      <c r="F2" s="344"/>
      <c r="G2" s="344"/>
      <c r="H2" s="344"/>
      <c r="I2" s="1"/>
      <c r="J2" s="17"/>
      <c r="K2" s="17"/>
    </row>
    <row r="3" spans="1:13" ht="9" customHeight="1">
      <c r="A3" s="391"/>
      <c r="B3" s="391"/>
      <c r="C3" s="391"/>
      <c r="D3" s="391"/>
      <c r="E3" s="391"/>
      <c r="F3" s="391"/>
      <c r="G3" s="391"/>
      <c r="H3" s="391"/>
      <c r="I3" s="17"/>
      <c r="J3" s="17"/>
      <c r="K3" s="17"/>
    </row>
    <row r="4" spans="1:13" ht="43.5" customHeight="1">
      <c r="A4" s="343" t="s">
        <v>139</v>
      </c>
      <c r="B4" s="343"/>
      <c r="C4" s="343"/>
      <c r="D4" s="343"/>
      <c r="E4" s="343"/>
      <c r="F4" s="343"/>
      <c r="G4" s="343"/>
      <c r="H4" s="343"/>
      <c r="I4" s="11"/>
      <c r="J4" s="11"/>
      <c r="K4" s="11"/>
      <c r="L4" s="11"/>
      <c r="M4" s="4"/>
    </row>
    <row r="5" spans="1:13" ht="30.75" customHeight="1">
      <c r="A5" s="343" t="s">
        <v>140</v>
      </c>
      <c r="B5" s="343"/>
      <c r="C5" s="343"/>
      <c r="D5" s="343"/>
      <c r="E5" s="343"/>
      <c r="F5" s="343"/>
      <c r="G5" s="343"/>
      <c r="H5" s="343"/>
      <c r="I5" s="4"/>
      <c r="J5" s="4"/>
      <c r="K5" s="4"/>
      <c r="L5" s="4"/>
      <c r="M5" s="4"/>
    </row>
    <row r="6" spans="1:13" ht="13.5" customHeight="1">
      <c r="A6" s="343"/>
      <c r="B6" s="343"/>
      <c r="C6" s="343"/>
      <c r="D6" s="343"/>
      <c r="E6" s="343"/>
      <c r="F6" s="343"/>
      <c r="G6" s="343"/>
      <c r="H6" s="343"/>
      <c r="I6" s="4"/>
      <c r="J6" s="4"/>
      <c r="K6" s="4"/>
      <c r="L6" s="4"/>
      <c r="M6" s="4"/>
    </row>
    <row r="7" spans="1:13" ht="16.5" customHeight="1">
      <c r="A7" s="342" t="s">
        <v>141</v>
      </c>
      <c r="B7" s="342"/>
      <c r="C7" s="342"/>
      <c r="D7" s="342"/>
      <c r="E7" s="342"/>
      <c r="F7" s="342"/>
      <c r="G7" s="342"/>
      <c r="H7" s="342"/>
      <c r="I7" s="4"/>
      <c r="J7" s="4"/>
      <c r="K7" s="4"/>
      <c r="L7" s="4"/>
      <c r="M7" s="4"/>
    </row>
    <row r="8" spans="1:13" ht="16.5" customHeight="1">
      <c r="A8" s="342" t="s">
        <v>142</v>
      </c>
      <c r="B8" s="342"/>
      <c r="C8" s="342"/>
      <c r="D8" s="342"/>
      <c r="E8" s="342"/>
      <c r="F8" s="342"/>
      <c r="G8" s="342"/>
      <c r="H8" s="342"/>
      <c r="I8" s="4"/>
      <c r="J8" s="4"/>
      <c r="K8" s="4"/>
      <c r="L8" s="4"/>
      <c r="M8" s="4"/>
    </row>
    <row r="9" spans="1:13" ht="29.25" customHeight="1">
      <c r="A9" s="342" t="s">
        <v>196</v>
      </c>
      <c r="B9" s="342"/>
      <c r="C9" s="342"/>
      <c r="D9" s="342"/>
      <c r="E9" s="342"/>
      <c r="F9" s="342"/>
      <c r="G9" s="342"/>
      <c r="H9" s="342"/>
      <c r="I9" s="4"/>
      <c r="J9" s="4"/>
      <c r="K9" s="4"/>
      <c r="L9" s="4"/>
      <c r="M9" s="4"/>
    </row>
    <row r="10" spans="1:13" ht="30">
      <c r="A10" s="22" t="s">
        <v>72</v>
      </c>
      <c r="B10" s="22" t="s">
        <v>178</v>
      </c>
      <c r="C10" s="22" t="s">
        <v>179</v>
      </c>
      <c r="D10" s="22" t="s">
        <v>185</v>
      </c>
      <c r="E10" s="22" t="s">
        <v>186</v>
      </c>
      <c r="F10" s="23" t="s">
        <v>184</v>
      </c>
      <c r="G10" s="23" t="s">
        <v>73</v>
      </c>
      <c r="H10" s="382" t="s">
        <v>629</v>
      </c>
    </row>
    <row r="11" spans="1:13" ht="7.5" customHeight="1">
      <c r="A11" s="15"/>
      <c r="B11" s="15"/>
      <c r="C11" s="15"/>
      <c r="D11" s="44"/>
      <c r="E11" s="44"/>
      <c r="F11" s="44"/>
      <c r="G11" s="6"/>
      <c r="H11" s="383"/>
    </row>
    <row r="12" spans="1:13">
      <c r="A12" s="70" t="s">
        <v>0</v>
      </c>
      <c r="B12" s="104">
        <v>0.43</v>
      </c>
      <c r="C12" s="90">
        <v>0.28000000000000003</v>
      </c>
      <c r="D12" s="90">
        <v>0.54</v>
      </c>
      <c r="E12" s="90">
        <v>0.44</v>
      </c>
      <c r="F12" s="90">
        <v>0.55000000000000004</v>
      </c>
      <c r="G12" s="90"/>
      <c r="H12" s="90"/>
    </row>
    <row r="13" spans="1:13" ht="13.5" customHeight="1">
      <c r="A13" s="15" t="s">
        <v>1</v>
      </c>
      <c r="B13" s="105">
        <v>0.86728971962616819</v>
      </c>
      <c r="C13" s="62">
        <v>0.42616822429906542</v>
      </c>
      <c r="D13" s="62">
        <v>0.64299065420560753</v>
      </c>
      <c r="E13" s="62">
        <v>0.69305331179321483</v>
      </c>
      <c r="F13" s="62">
        <v>0.64620355411954766</v>
      </c>
      <c r="G13" s="62" t="s">
        <v>78</v>
      </c>
      <c r="H13" s="67"/>
    </row>
    <row r="14" spans="1:13" ht="13.5" customHeight="1">
      <c r="A14" s="15" t="s">
        <v>2</v>
      </c>
      <c r="B14" s="105">
        <v>0.29205607476635514</v>
      </c>
      <c r="C14" s="62">
        <v>0.27686915887850466</v>
      </c>
      <c r="D14" s="62">
        <v>0.30490654205607476</v>
      </c>
      <c r="E14" s="62">
        <v>0.19680156657963446</v>
      </c>
      <c r="F14" s="62">
        <v>0.35248041775456918</v>
      </c>
      <c r="G14" s="62" t="s">
        <v>78</v>
      </c>
      <c r="H14" s="62"/>
    </row>
    <row r="15" spans="1:13" ht="13.5" customHeight="1">
      <c r="A15" s="15" t="s">
        <v>3</v>
      </c>
      <c r="B15" s="105">
        <v>0.18652291105121294</v>
      </c>
      <c r="C15" s="62">
        <v>0.1811320754716981</v>
      </c>
      <c r="D15" s="62">
        <v>0.42749326145552563</v>
      </c>
      <c r="E15" s="62">
        <v>0.25292848335388413</v>
      </c>
      <c r="F15" s="62">
        <v>0.45314426633785454</v>
      </c>
      <c r="G15" s="62" t="s">
        <v>78</v>
      </c>
      <c r="H15" s="67"/>
    </row>
    <row r="16" spans="1:13" ht="13.5" customHeight="1">
      <c r="A16" s="15" t="s">
        <v>4</v>
      </c>
      <c r="B16" s="105">
        <v>0.52141680395387147</v>
      </c>
      <c r="C16" s="62">
        <v>7.4135090609555185E-2</v>
      </c>
      <c r="D16" s="62">
        <v>0.17462932454695224</v>
      </c>
      <c r="E16" s="62">
        <v>6.2274368231046928E-2</v>
      </c>
      <c r="F16" s="62">
        <v>0.23014440433212996</v>
      </c>
      <c r="G16" s="62" t="s">
        <v>78</v>
      </c>
      <c r="H16" s="62"/>
    </row>
    <row r="17" spans="1:8" ht="13.5" customHeight="1">
      <c r="A17" s="15" t="s">
        <v>5</v>
      </c>
      <c r="B17" s="105">
        <v>0.55263157894736847</v>
      </c>
      <c r="C17" s="62">
        <v>0.18764302059496568</v>
      </c>
      <c r="D17" s="62">
        <v>0.52402745995423339</v>
      </c>
      <c r="E17" s="62">
        <v>0.6155378486055777</v>
      </c>
      <c r="F17" s="62">
        <v>0.52589641434262946</v>
      </c>
      <c r="G17" s="62" t="s">
        <v>78</v>
      </c>
      <c r="H17" s="62"/>
    </row>
    <row r="18" spans="1:8" ht="13.5" customHeight="1">
      <c r="A18" s="15" t="s">
        <v>6</v>
      </c>
      <c r="B18" s="105">
        <v>0.59523809523809523</v>
      </c>
      <c r="C18" s="62">
        <v>0.3187403993855607</v>
      </c>
      <c r="D18" s="62">
        <v>0.52227342549923195</v>
      </c>
      <c r="E18" s="62">
        <v>0.63872460786834662</v>
      </c>
      <c r="F18" s="62">
        <v>0.54769863718179479</v>
      </c>
      <c r="G18" s="62" t="s">
        <v>78</v>
      </c>
      <c r="H18" s="67"/>
    </row>
    <row r="19" spans="1:8" ht="13.5" customHeight="1">
      <c r="A19" s="15" t="s">
        <v>7</v>
      </c>
      <c r="B19" s="105">
        <v>0.43183114660581862</v>
      </c>
      <c r="C19" s="62">
        <v>0.39361095265259555</v>
      </c>
      <c r="D19" s="62">
        <v>0.89275527666856813</v>
      </c>
      <c r="E19" s="62">
        <v>0.61611065907241658</v>
      </c>
      <c r="F19" s="62">
        <v>0.58584214808787627</v>
      </c>
      <c r="G19" s="62" t="s">
        <v>79</v>
      </c>
      <c r="H19" s="67"/>
    </row>
    <row r="20" spans="1:8" ht="13.5" customHeight="1">
      <c r="A20" s="15" t="s">
        <v>8</v>
      </c>
      <c r="B20" s="105">
        <v>0.35966799877036582</v>
      </c>
      <c r="C20" s="62">
        <v>0.32001229634183831</v>
      </c>
      <c r="D20" s="62">
        <v>0.59514294497387032</v>
      </c>
      <c r="E20" s="62">
        <v>0.45949267093829549</v>
      </c>
      <c r="F20" s="62">
        <v>0.50030720617923286</v>
      </c>
      <c r="G20" s="62" t="s">
        <v>79</v>
      </c>
      <c r="H20" s="67"/>
    </row>
    <row r="21" spans="1:8" ht="13.5" customHeight="1">
      <c r="A21" s="15" t="s">
        <v>9</v>
      </c>
      <c r="B21" s="105">
        <v>0.51372997711670476</v>
      </c>
      <c r="C21" s="62">
        <v>0.31235697940503432</v>
      </c>
      <c r="D21" s="62">
        <v>0.57894736842105265</v>
      </c>
      <c r="E21" s="62">
        <v>0.44807224730809309</v>
      </c>
      <c r="F21" s="62">
        <v>0.60437651962486982</v>
      </c>
      <c r="G21" s="62" t="s">
        <v>79</v>
      </c>
      <c r="H21" s="67"/>
    </row>
    <row r="22" spans="1:8" ht="13.5" customHeight="1">
      <c r="A22" s="15"/>
      <c r="B22" s="51"/>
      <c r="C22" s="51"/>
      <c r="D22" s="59"/>
      <c r="E22" s="59"/>
      <c r="F22" s="59"/>
      <c r="G22" s="60"/>
      <c r="H22" s="60"/>
    </row>
    <row r="23" spans="1:8" ht="13.5" customHeight="1">
      <c r="A23" s="45" t="s">
        <v>10</v>
      </c>
      <c r="B23" s="106">
        <v>0.56999999999999995</v>
      </c>
      <c r="C23" s="91">
        <v>0.81</v>
      </c>
      <c r="D23" s="90">
        <v>0.81</v>
      </c>
      <c r="E23" s="90">
        <v>0.57999999999999996</v>
      </c>
      <c r="F23" s="90">
        <v>0.81</v>
      </c>
      <c r="G23" s="91"/>
      <c r="H23" s="91"/>
    </row>
    <row r="24" spans="1:8" ht="13.5" customHeight="1">
      <c r="A24" s="15" t="s">
        <v>11</v>
      </c>
      <c r="B24" s="105">
        <v>0.61781609195402298</v>
      </c>
      <c r="C24" s="62">
        <v>0.81034482758620685</v>
      </c>
      <c r="D24" s="62">
        <v>1.1566091954022988</v>
      </c>
      <c r="E24" s="62">
        <v>0.49574105621805792</v>
      </c>
      <c r="F24" s="62">
        <v>0.95826235093696766</v>
      </c>
      <c r="G24" s="62" t="s">
        <v>78</v>
      </c>
      <c r="H24" s="62"/>
    </row>
    <row r="25" spans="1:8" ht="13.5" customHeight="1">
      <c r="A25" s="15" t="s">
        <v>12</v>
      </c>
      <c r="B25" s="105">
        <v>0.45572916666666669</v>
      </c>
      <c r="C25" s="62">
        <v>0.5859375</v>
      </c>
      <c r="D25" s="62">
        <v>0.453125</v>
      </c>
      <c r="E25" s="62">
        <v>0.35655737704918034</v>
      </c>
      <c r="F25" s="62">
        <v>0.49180327868852458</v>
      </c>
      <c r="G25" s="62" t="s">
        <v>78</v>
      </c>
      <c r="H25" s="67"/>
    </row>
    <row r="26" spans="1:8" ht="13.5" customHeight="1">
      <c r="A26" s="15" t="s">
        <v>13</v>
      </c>
      <c r="B26" s="105">
        <v>0.42060810810810811</v>
      </c>
      <c r="C26" s="62">
        <v>0.44425675675675674</v>
      </c>
      <c r="D26" s="62">
        <v>0.42905405405405406</v>
      </c>
      <c r="E26" s="62">
        <v>0.15469613259668508</v>
      </c>
      <c r="F26" s="62">
        <v>0.4143646408839779</v>
      </c>
      <c r="G26" s="62" t="s">
        <v>79</v>
      </c>
      <c r="H26" s="67"/>
    </row>
    <row r="27" spans="1:8" ht="13.5" customHeight="1">
      <c r="A27" s="15" t="s">
        <v>14</v>
      </c>
      <c r="B27" s="105">
        <v>0.22391559202813599</v>
      </c>
      <c r="C27" s="62">
        <v>0.47479484173505276</v>
      </c>
      <c r="D27" s="62">
        <v>0.42438452520515829</v>
      </c>
      <c r="E27" s="62">
        <v>0.40269188795925792</v>
      </c>
      <c r="F27" s="62">
        <v>0.44961804292469987</v>
      </c>
      <c r="G27" s="62" t="s">
        <v>79</v>
      </c>
      <c r="H27" s="67"/>
    </row>
    <row r="28" spans="1:8" ht="13.5" customHeight="1">
      <c r="A28" s="15" t="s">
        <v>15</v>
      </c>
      <c r="B28" s="105">
        <v>0.61430180180180183</v>
      </c>
      <c r="C28" s="62">
        <v>0.96255630630630629</v>
      </c>
      <c r="D28" s="62">
        <v>0.973536036036036</v>
      </c>
      <c r="E28" s="62">
        <v>0.78307291666666667</v>
      </c>
      <c r="F28" s="62">
        <v>0.91145833333333337</v>
      </c>
      <c r="G28" s="62" t="s">
        <v>79</v>
      </c>
      <c r="H28" s="67"/>
    </row>
    <row r="29" spans="1:8" ht="13.5" customHeight="1">
      <c r="A29" s="15" t="s">
        <v>16</v>
      </c>
      <c r="B29" s="105">
        <v>1.0081037277147489</v>
      </c>
      <c r="C29" s="62">
        <v>0.83306320907617504</v>
      </c>
      <c r="D29" s="62">
        <v>0.55915721231766613</v>
      </c>
      <c r="E29" s="62">
        <v>0.3142719846227775</v>
      </c>
      <c r="F29" s="62">
        <v>0.59827006246996639</v>
      </c>
      <c r="G29" s="62" t="s">
        <v>79</v>
      </c>
      <c r="H29" s="67"/>
    </row>
    <row r="30" spans="1:8" ht="13.5" customHeight="1">
      <c r="A30" s="15"/>
      <c r="B30" s="51"/>
      <c r="C30" s="51"/>
      <c r="D30" s="59"/>
      <c r="E30" s="59"/>
      <c r="F30" s="59"/>
      <c r="G30" s="60"/>
      <c r="H30" s="60"/>
    </row>
    <row r="31" spans="1:8" ht="13.5" customHeight="1">
      <c r="A31" s="45" t="s">
        <v>17</v>
      </c>
      <c r="B31" s="106">
        <v>0.6</v>
      </c>
      <c r="C31" s="91">
        <v>0.96</v>
      </c>
      <c r="D31" s="90">
        <v>0.77</v>
      </c>
      <c r="E31" s="90">
        <v>0.46</v>
      </c>
      <c r="F31" s="90">
        <v>0.78</v>
      </c>
      <c r="G31" s="91"/>
      <c r="H31" s="91"/>
    </row>
    <row r="32" spans="1:8" ht="13.5" customHeight="1">
      <c r="A32" s="15" t="s">
        <v>18</v>
      </c>
      <c r="B32" s="105">
        <v>0.33333333333333331</v>
      </c>
      <c r="C32" s="62">
        <v>0.57379767827529027</v>
      </c>
      <c r="D32" s="62">
        <v>0.45771144278606968</v>
      </c>
      <c r="E32" s="107">
        <v>0.33</v>
      </c>
      <c r="F32" s="62">
        <v>0.57068741893644614</v>
      </c>
      <c r="G32" s="62" t="s">
        <v>79</v>
      </c>
      <c r="H32" s="62"/>
    </row>
    <row r="33" spans="1:8" ht="13.5" customHeight="1">
      <c r="A33" s="15" t="s">
        <v>19</v>
      </c>
      <c r="B33" s="105">
        <v>0.44096871846619579</v>
      </c>
      <c r="C33" s="62">
        <v>0.56710393541876891</v>
      </c>
      <c r="D33" s="62">
        <v>0.49243188698284562</v>
      </c>
      <c r="E33" s="107">
        <v>0.64059020044543435</v>
      </c>
      <c r="F33" s="62">
        <v>0.50111358574610243</v>
      </c>
      <c r="G33" s="62" t="s">
        <v>78</v>
      </c>
      <c r="H33" s="62"/>
    </row>
    <row r="34" spans="1:8" ht="13.5" customHeight="1">
      <c r="A34" s="15" t="s">
        <v>20</v>
      </c>
      <c r="B34" s="105">
        <v>0.57735849056603772</v>
      </c>
      <c r="C34" s="62">
        <v>0.56729559748427671</v>
      </c>
      <c r="D34" s="62">
        <v>0.45157232704402517</v>
      </c>
      <c r="E34" s="107">
        <v>0.52677329624478442</v>
      </c>
      <c r="F34" s="62">
        <v>0.47983310152990266</v>
      </c>
      <c r="G34" s="62" t="s">
        <v>79</v>
      </c>
      <c r="H34" s="67"/>
    </row>
    <row r="35" spans="1:8" ht="13.5" customHeight="1">
      <c r="A35" s="15" t="s">
        <v>21</v>
      </c>
      <c r="B35" s="105">
        <v>0.4015873015873016</v>
      </c>
      <c r="C35" s="62">
        <v>0.61587301587301591</v>
      </c>
      <c r="D35" s="62">
        <v>0.52063492063492067</v>
      </c>
      <c r="E35" s="107">
        <v>0.35286225402504473</v>
      </c>
      <c r="F35" s="62">
        <v>0.45617173524150267</v>
      </c>
      <c r="G35" s="62" t="s">
        <v>79</v>
      </c>
      <c r="H35" s="62"/>
    </row>
    <row r="36" spans="1:8" ht="13.5" customHeight="1">
      <c r="A36" s="15" t="s">
        <v>22</v>
      </c>
      <c r="B36" s="105">
        <v>0.79581993569131837</v>
      </c>
      <c r="C36" s="62">
        <v>1.3536977491961415</v>
      </c>
      <c r="D36" s="62">
        <v>1.2328892971979788</v>
      </c>
      <c r="E36" s="107">
        <v>0.66306306306306306</v>
      </c>
      <c r="F36" s="62">
        <v>1.0410410410410411</v>
      </c>
      <c r="G36" s="62" t="s">
        <v>79</v>
      </c>
      <c r="H36" s="62"/>
    </row>
    <row r="37" spans="1:8" ht="13.5" customHeight="1">
      <c r="A37" s="15" t="s">
        <v>23</v>
      </c>
      <c r="B37" s="105">
        <v>0.26539589442815248</v>
      </c>
      <c r="C37" s="62">
        <v>0.37609970674486803</v>
      </c>
      <c r="D37" s="62">
        <v>0.57697947214076251</v>
      </c>
      <c r="E37" s="107">
        <v>0.48520023215322111</v>
      </c>
      <c r="F37" s="62">
        <v>0.6</v>
      </c>
      <c r="G37" s="62" t="s">
        <v>79</v>
      </c>
      <c r="H37" s="67"/>
    </row>
    <row r="38" spans="1:8" ht="13.5" customHeight="1">
      <c r="A38" s="15" t="s">
        <v>24</v>
      </c>
      <c r="B38" s="105">
        <v>0.64904744116548374</v>
      </c>
      <c r="C38" s="62">
        <v>1.0991781845349271</v>
      </c>
      <c r="D38" s="62">
        <v>0.62831527829660072</v>
      </c>
      <c r="E38" s="107">
        <v>0.31455847255369929</v>
      </c>
      <c r="F38" s="62">
        <v>0.55688146380270487</v>
      </c>
      <c r="G38" s="62" t="s">
        <v>79</v>
      </c>
      <c r="H38" s="62"/>
    </row>
    <row r="39" spans="1:8" ht="13.5" customHeight="1">
      <c r="A39" s="15" t="s">
        <v>25</v>
      </c>
      <c r="B39" s="105">
        <v>0.34261241970021411</v>
      </c>
      <c r="C39" s="62">
        <v>0.4593147751605996</v>
      </c>
      <c r="D39" s="62">
        <v>0.67023554603854385</v>
      </c>
      <c r="E39" s="107">
        <v>0.23975228546151578</v>
      </c>
      <c r="F39" s="62">
        <v>0.61928634621055745</v>
      </c>
      <c r="G39" s="62" t="s">
        <v>79</v>
      </c>
      <c r="H39" s="62"/>
    </row>
    <row r="40" spans="1:8" ht="13.5" customHeight="1">
      <c r="A40" s="15"/>
      <c r="B40" s="51"/>
      <c r="C40" s="51"/>
      <c r="D40" s="59"/>
      <c r="E40" s="59"/>
      <c r="F40" s="59"/>
      <c r="G40" s="60"/>
      <c r="H40" s="60"/>
    </row>
    <row r="41" spans="1:8" ht="28.5" customHeight="1">
      <c r="A41" s="57" t="s">
        <v>92</v>
      </c>
      <c r="B41" s="104">
        <v>0.47</v>
      </c>
      <c r="C41" s="90">
        <v>0.52</v>
      </c>
      <c r="D41" s="90">
        <v>0.48</v>
      </c>
      <c r="E41" s="91">
        <v>0.51</v>
      </c>
      <c r="F41" s="91">
        <v>0.5</v>
      </c>
      <c r="G41" s="90"/>
      <c r="H41" s="90"/>
    </row>
    <row r="42" spans="1:8" ht="13.5" customHeight="1">
      <c r="A42" s="15" t="s">
        <v>26</v>
      </c>
      <c r="B42" s="105">
        <v>0.68904403866809882</v>
      </c>
      <c r="C42" s="62">
        <v>1.2040816326530612</v>
      </c>
      <c r="D42" s="62">
        <v>0.76262083780880774</v>
      </c>
      <c r="E42" s="62">
        <v>0.69878603945371776</v>
      </c>
      <c r="F42" s="62">
        <v>0.76024279210925649</v>
      </c>
      <c r="G42" s="62" t="s">
        <v>79</v>
      </c>
      <c r="H42" s="67"/>
    </row>
    <row r="43" spans="1:8" ht="13.5" customHeight="1">
      <c r="A43" s="15" t="s">
        <v>27</v>
      </c>
      <c r="B43" s="105">
        <v>0.40521978021978022</v>
      </c>
      <c r="C43" s="62">
        <v>0.25961538461538464</v>
      </c>
      <c r="D43" s="62">
        <v>0.33585164835164832</v>
      </c>
      <c r="E43" s="62">
        <v>0.38561960232978509</v>
      </c>
      <c r="F43" s="62">
        <v>0.34946776461136775</v>
      </c>
      <c r="G43" s="62" t="s">
        <v>79</v>
      </c>
      <c r="H43" s="62"/>
    </row>
    <row r="44" spans="1:8" ht="13.5" customHeight="1">
      <c r="A44" s="15" t="s">
        <v>28</v>
      </c>
      <c r="B44" s="105">
        <v>0.34927332395686828</v>
      </c>
      <c r="C44" s="62">
        <v>0.4744491326769808</v>
      </c>
      <c r="D44" s="62">
        <v>0.3886544772620722</v>
      </c>
      <c r="E44" s="62">
        <v>0.32623823168235777</v>
      </c>
      <c r="F44" s="62">
        <v>0.3888661481784691</v>
      </c>
      <c r="G44" s="62" t="s">
        <v>79</v>
      </c>
      <c r="H44" s="62"/>
    </row>
    <row r="45" spans="1:8" ht="13.5" customHeight="1">
      <c r="A45" s="15" t="s">
        <v>29</v>
      </c>
      <c r="B45" s="105">
        <v>0.32321981424148605</v>
      </c>
      <c r="C45" s="62">
        <v>0.48544891640866872</v>
      </c>
      <c r="D45" s="62">
        <v>0.23034055727554179</v>
      </c>
      <c r="E45" s="62">
        <v>0.18685121107266436</v>
      </c>
      <c r="F45" s="62">
        <v>0.2491349480968858</v>
      </c>
      <c r="G45" s="62" t="s">
        <v>79</v>
      </c>
      <c r="H45" s="62"/>
    </row>
    <row r="46" spans="1:8" ht="13.5" customHeight="1">
      <c r="A46" s="15" t="s">
        <v>30</v>
      </c>
      <c r="B46" s="105">
        <v>0.69563567362428846</v>
      </c>
      <c r="C46" s="62">
        <v>1.1502846299810248</v>
      </c>
      <c r="D46" s="62">
        <v>0.64667931688804559</v>
      </c>
      <c r="E46" s="62">
        <v>0.87432178053371712</v>
      </c>
      <c r="F46" s="62">
        <v>0.76403499058797475</v>
      </c>
      <c r="G46" s="62" t="s">
        <v>79</v>
      </c>
      <c r="H46" s="67"/>
    </row>
    <row r="47" spans="1:8" ht="13.5" customHeight="1">
      <c r="A47" s="15" t="s">
        <v>31</v>
      </c>
      <c r="B47" s="105">
        <v>0.68771448181194239</v>
      </c>
      <c r="C47" s="62">
        <v>0.6431022649279341</v>
      </c>
      <c r="D47" s="62">
        <v>0.32807137954701443</v>
      </c>
      <c r="E47" s="62">
        <v>0.41697147037307974</v>
      </c>
      <c r="F47" s="62">
        <v>0.65288953913679593</v>
      </c>
      <c r="G47" s="62" t="s">
        <v>79</v>
      </c>
      <c r="H47" s="67"/>
    </row>
    <row r="48" spans="1:8" ht="13.5" customHeight="1">
      <c r="A48" s="15" t="s">
        <v>32</v>
      </c>
      <c r="B48" s="105">
        <v>0.44006589443918387</v>
      </c>
      <c r="C48" s="62">
        <v>0.49317058617513909</v>
      </c>
      <c r="D48" s="62">
        <v>0.47712503080694746</v>
      </c>
      <c r="E48" s="62">
        <v>0.51398025534695613</v>
      </c>
      <c r="F48" s="62">
        <v>0.48998805138852747</v>
      </c>
      <c r="G48" s="62" t="s">
        <v>79</v>
      </c>
      <c r="H48" s="67"/>
    </row>
    <row r="49" spans="1:8" ht="13.5" customHeight="1">
      <c r="A49" s="15" t="s">
        <v>33</v>
      </c>
      <c r="B49" s="105">
        <v>0.73173452314556608</v>
      </c>
      <c r="C49" s="62">
        <v>0.82654768544339097</v>
      </c>
      <c r="D49" s="62">
        <v>0.64528722810931405</v>
      </c>
      <c r="E49" s="62">
        <v>0.16826703246456332</v>
      </c>
      <c r="F49" s="62">
        <v>0.59442158207590301</v>
      </c>
      <c r="G49" s="62" t="s">
        <v>79</v>
      </c>
      <c r="H49" s="67"/>
    </row>
    <row r="50" spans="1:8" ht="13.5" customHeight="1">
      <c r="A50" s="15" t="s">
        <v>34</v>
      </c>
      <c r="B50" s="105">
        <v>0.90373487638085215</v>
      </c>
      <c r="C50" s="62">
        <v>0.73698053655970541</v>
      </c>
      <c r="D50" s="62">
        <v>0.57969489742240921</v>
      </c>
      <c r="E50" s="62">
        <v>0.50345639064568315</v>
      </c>
      <c r="F50" s="62">
        <v>0.64862479776437709</v>
      </c>
      <c r="G50" s="62" t="s">
        <v>79</v>
      </c>
      <c r="H50" s="67"/>
    </row>
    <row r="51" spans="1:8" ht="13.5" customHeight="1">
      <c r="A51" s="15" t="s">
        <v>35</v>
      </c>
      <c r="B51" s="105">
        <v>0.86125211505922161</v>
      </c>
      <c r="C51" s="62">
        <v>0.49915397631133673</v>
      </c>
      <c r="D51" s="62">
        <v>0.54314720812182737</v>
      </c>
      <c r="E51" s="62">
        <v>0.43858010275572162</v>
      </c>
      <c r="F51" s="62">
        <v>0.46707146193367588</v>
      </c>
      <c r="G51" s="62" t="s">
        <v>79</v>
      </c>
      <c r="H51" s="67"/>
    </row>
    <row r="52" spans="1:8" ht="13.5" customHeight="1">
      <c r="A52" s="15" t="s">
        <v>36</v>
      </c>
      <c r="B52" s="105">
        <v>0.14528101802757157</v>
      </c>
      <c r="C52" s="62">
        <v>0.37433722163308591</v>
      </c>
      <c r="D52" s="62">
        <v>0.24390243902439024</v>
      </c>
      <c r="E52" s="62">
        <v>0.26267716535433072</v>
      </c>
      <c r="F52" s="62">
        <v>0.33070866141732286</v>
      </c>
      <c r="G52" s="62" t="s">
        <v>79</v>
      </c>
      <c r="H52" s="62"/>
    </row>
    <row r="53" spans="1:8" ht="13.5" customHeight="1">
      <c r="A53" s="15" t="s">
        <v>37</v>
      </c>
      <c r="B53" s="105">
        <v>1.1359931359931359</v>
      </c>
      <c r="C53" s="62">
        <v>0.7571857571857572</v>
      </c>
      <c r="D53" s="62">
        <v>0.52638352638352637</v>
      </c>
      <c r="E53" s="62">
        <v>0.85181264884890173</v>
      </c>
      <c r="F53" s="62">
        <v>0.69462820852077267</v>
      </c>
      <c r="G53" s="62" t="s">
        <v>79</v>
      </c>
      <c r="H53" s="67"/>
    </row>
    <row r="54" spans="1:8" ht="13.5" customHeight="1">
      <c r="A54" s="15"/>
      <c r="B54" s="51"/>
      <c r="C54" s="51"/>
      <c r="D54" s="59"/>
      <c r="E54" s="59"/>
      <c r="F54" s="59"/>
      <c r="G54" s="60"/>
      <c r="H54" s="60"/>
    </row>
    <row r="55" spans="1:8" ht="13.5" customHeight="1">
      <c r="A55" s="45" t="s">
        <v>38</v>
      </c>
      <c r="B55" s="104">
        <v>0.81</v>
      </c>
      <c r="C55" s="91">
        <v>0.86</v>
      </c>
      <c r="D55" s="90">
        <v>0.59</v>
      </c>
      <c r="E55" s="91">
        <v>0.56000000000000005</v>
      </c>
      <c r="F55" s="91">
        <v>0.6</v>
      </c>
      <c r="G55" s="91"/>
      <c r="H55" s="91"/>
    </row>
    <row r="56" spans="1:8" ht="13.5" customHeight="1">
      <c r="A56" s="15" t="s">
        <v>39</v>
      </c>
      <c r="B56" s="105">
        <v>0.80794587092297021</v>
      </c>
      <c r="C56" s="62">
        <v>1.0539555863983345</v>
      </c>
      <c r="D56" s="62">
        <v>0.67071478140180429</v>
      </c>
      <c r="E56" s="62">
        <v>0.62540667701086139</v>
      </c>
      <c r="F56" s="62">
        <v>0.6697031883477651</v>
      </c>
      <c r="G56" s="62" t="s">
        <v>79</v>
      </c>
      <c r="H56" s="67"/>
    </row>
    <row r="57" spans="1:8" ht="13.5" customHeight="1">
      <c r="A57" s="15" t="s">
        <v>40</v>
      </c>
      <c r="B57" s="105">
        <v>0.76219512195121952</v>
      </c>
      <c r="C57" s="62">
        <v>0.48983739837398371</v>
      </c>
      <c r="D57" s="62">
        <v>0.47967479674796748</v>
      </c>
      <c r="E57" s="62">
        <v>0.51297169811320753</v>
      </c>
      <c r="F57" s="62">
        <v>0.49528301886792447</v>
      </c>
      <c r="G57" s="62" t="s">
        <v>79</v>
      </c>
      <c r="H57" s="67"/>
    </row>
    <row r="58" spans="1:8" ht="13.5" customHeight="1">
      <c r="A58" s="15" t="s">
        <v>41</v>
      </c>
      <c r="B58" s="105">
        <v>0.95853269537480068</v>
      </c>
      <c r="C58" s="62">
        <v>0.47687400318979267</v>
      </c>
      <c r="D58" s="62">
        <v>0.22807017543859648</v>
      </c>
      <c r="E58" s="62">
        <v>0.32731958762886598</v>
      </c>
      <c r="F58" s="62">
        <v>0.38659793814432991</v>
      </c>
      <c r="G58" s="62" t="s">
        <v>79</v>
      </c>
      <c r="H58" s="62"/>
    </row>
    <row r="59" spans="1:8" ht="13.5" customHeight="1">
      <c r="A59" s="15" t="s">
        <v>42</v>
      </c>
      <c r="B59" s="105">
        <v>0.57052631578947366</v>
      </c>
      <c r="C59" s="62">
        <v>0.4863157894736842</v>
      </c>
      <c r="D59" s="62">
        <v>0.3473684210526316</v>
      </c>
      <c r="E59" s="62">
        <v>0.41962025316455698</v>
      </c>
      <c r="F59" s="62">
        <v>0.48987341772151904</v>
      </c>
      <c r="G59" s="62" t="s">
        <v>79</v>
      </c>
      <c r="H59" s="67"/>
    </row>
    <row r="60" spans="1:8" ht="13.5" customHeight="1">
      <c r="A60" s="15" t="s">
        <v>43</v>
      </c>
      <c r="B60" s="105">
        <v>1.1458551941238195</v>
      </c>
      <c r="C60" s="62">
        <v>0.88037775445960131</v>
      </c>
      <c r="D60" s="62">
        <v>0.67890870933892966</v>
      </c>
      <c r="E60" s="62">
        <v>0.44990176817288802</v>
      </c>
      <c r="F60" s="62">
        <v>0.70235756385068759</v>
      </c>
      <c r="G60" s="62" t="s">
        <v>79</v>
      </c>
      <c r="H60" s="67"/>
    </row>
    <row r="61" spans="1:8" ht="13.5" customHeight="1">
      <c r="A61" s="15" t="s">
        <v>44</v>
      </c>
      <c r="B61" s="105">
        <v>0.57704239917269906</v>
      </c>
      <c r="C61" s="62">
        <v>0.35160289555325752</v>
      </c>
      <c r="D61" s="62">
        <v>0.46328852119958636</v>
      </c>
      <c r="E61" s="62">
        <v>0.5577971646673936</v>
      </c>
      <c r="F61" s="62">
        <v>0.48255179934569242</v>
      </c>
      <c r="G61" s="62" t="s">
        <v>78</v>
      </c>
      <c r="H61" s="67"/>
    </row>
    <row r="62" spans="1:8" ht="13.5" customHeight="1">
      <c r="A62" s="15"/>
      <c r="B62" s="51"/>
      <c r="C62" s="51"/>
      <c r="D62" s="59"/>
      <c r="E62" s="59"/>
      <c r="F62" s="59"/>
      <c r="G62" s="60"/>
      <c r="H62" s="60"/>
    </row>
    <row r="63" spans="1:8" ht="13.5" customHeight="1">
      <c r="A63" s="45" t="s">
        <v>45</v>
      </c>
      <c r="B63" s="108">
        <v>0.4</v>
      </c>
      <c r="C63" s="90">
        <v>0.33</v>
      </c>
      <c r="D63" s="90">
        <v>0.28999999999999998</v>
      </c>
      <c r="E63" s="91">
        <v>0.28000000000000003</v>
      </c>
      <c r="F63" s="91">
        <v>0.4</v>
      </c>
      <c r="G63" s="90"/>
      <c r="H63" s="90"/>
    </row>
    <row r="64" spans="1:8" ht="13.5" customHeight="1">
      <c r="A64" s="15" t="s">
        <v>47</v>
      </c>
      <c r="B64" s="105">
        <v>0.96346704871060174</v>
      </c>
      <c r="C64" s="62">
        <v>0.59670487106017189</v>
      </c>
      <c r="D64" s="62">
        <v>0.74068767908309452</v>
      </c>
      <c r="E64" s="62">
        <v>0.45931813428153107</v>
      </c>
      <c r="F64" s="62">
        <v>0.74043087220246806</v>
      </c>
      <c r="G64" s="62" t="s">
        <v>79</v>
      </c>
      <c r="H64" s="67"/>
    </row>
    <row r="65" spans="1:8" ht="13.5" customHeight="1">
      <c r="A65" s="15" t="s">
        <v>50</v>
      </c>
      <c r="B65" s="105">
        <v>0.36691542288557216</v>
      </c>
      <c r="C65" s="62">
        <v>0.15049751243781095</v>
      </c>
      <c r="D65" s="62">
        <v>0.31840796019900497</v>
      </c>
      <c r="E65" s="62">
        <v>0.31868512110726643</v>
      </c>
      <c r="F65" s="62">
        <v>0.3529411764705882</v>
      </c>
      <c r="G65" s="62" t="s">
        <v>78</v>
      </c>
      <c r="H65" s="62"/>
    </row>
    <row r="66" spans="1:8" ht="13.5" customHeight="1">
      <c r="A66" s="15" t="s">
        <v>49</v>
      </c>
      <c r="B66" s="105">
        <v>0.44279807029634732</v>
      </c>
      <c r="C66" s="62">
        <v>0.20468642315644384</v>
      </c>
      <c r="D66" s="62">
        <v>0.19710544452102</v>
      </c>
      <c r="E66" s="62">
        <v>0.21732702542874038</v>
      </c>
      <c r="F66" s="62">
        <v>0.20993494973388527</v>
      </c>
      <c r="G66" s="62" t="s">
        <v>79</v>
      </c>
      <c r="H66" s="62"/>
    </row>
    <row r="67" spans="1:8" ht="13.5" customHeight="1">
      <c r="A67" s="15" t="s">
        <v>48</v>
      </c>
      <c r="B67" s="105">
        <v>1.153070577451879</v>
      </c>
      <c r="C67" s="62">
        <v>0.71035747021081574</v>
      </c>
      <c r="D67" s="62">
        <v>0.62236480293308893</v>
      </c>
      <c r="E67" s="62">
        <v>0.54720864419861071</v>
      </c>
      <c r="F67" s="62">
        <v>0.57885258554154873</v>
      </c>
      <c r="G67" s="62" t="s">
        <v>79</v>
      </c>
      <c r="H67" s="67"/>
    </row>
    <row r="68" spans="1:8" ht="13.5" customHeight="1">
      <c r="A68" s="15" t="s">
        <v>46</v>
      </c>
      <c r="B68" s="105">
        <v>0.12632253927540879</v>
      </c>
      <c r="C68" s="62">
        <v>0.27925617184995188</v>
      </c>
      <c r="D68" s="62">
        <v>0.16543764026931709</v>
      </c>
      <c r="E68" s="62">
        <v>0.21659437526234784</v>
      </c>
      <c r="F68" s="62">
        <v>0.23086609766335525</v>
      </c>
      <c r="G68" s="62" t="s">
        <v>79</v>
      </c>
      <c r="H68" s="62"/>
    </row>
    <row r="69" spans="1:8" ht="13.5" customHeight="1">
      <c r="A69" s="15"/>
      <c r="B69" s="51"/>
      <c r="C69" s="51"/>
      <c r="D69" s="59"/>
      <c r="E69" s="59"/>
      <c r="F69" s="59"/>
      <c r="G69" s="60"/>
      <c r="H69" s="60"/>
    </row>
    <row r="70" spans="1:8" ht="13.5" customHeight="1">
      <c r="A70" s="45" t="s">
        <v>51</v>
      </c>
      <c r="B70" s="104">
        <v>0.62</v>
      </c>
      <c r="C70" s="91">
        <v>0.64</v>
      </c>
      <c r="D70" s="90">
        <v>0.59</v>
      </c>
      <c r="E70" s="90">
        <v>0.38</v>
      </c>
      <c r="F70" s="90">
        <v>0.6</v>
      </c>
      <c r="G70" s="91"/>
      <c r="H70" s="91"/>
    </row>
    <row r="71" spans="1:8" ht="13.5" customHeight="1">
      <c r="A71" s="15" t="s">
        <v>54</v>
      </c>
      <c r="B71" s="105">
        <v>0.55369595536959548</v>
      </c>
      <c r="C71" s="62">
        <v>0.5683403068340307</v>
      </c>
      <c r="D71" s="62">
        <v>0.75453277545327757</v>
      </c>
      <c r="E71" s="62">
        <v>0.57864941366761014</v>
      </c>
      <c r="F71" s="62">
        <v>0.75212292761827737</v>
      </c>
      <c r="G71" s="62" t="s">
        <v>79</v>
      </c>
      <c r="H71" s="67"/>
    </row>
    <row r="72" spans="1:8" ht="13.5" customHeight="1">
      <c r="A72" s="15" t="s">
        <v>52</v>
      </c>
      <c r="B72" s="105">
        <v>1.2161687170474518</v>
      </c>
      <c r="C72" s="62">
        <v>1.1341534856473345</v>
      </c>
      <c r="D72" s="62">
        <v>0.96777973052138255</v>
      </c>
      <c r="E72" s="62">
        <v>0.49673987645847628</v>
      </c>
      <c r="F72" s="62">
        <v>0.90082361015785861</v>
      </c>
      <c r="G72" s="62" t="s">
        <v>79</v>
      </c>
      <c r="H72" s="62"/>
    </row>
    <row r="73" spans="1:8" ht="13.5" customHeight="1">
      <c r="A73" s="15" t="s">
        <v>53</v>
      </c>
      <c r="B73" s="105">
        <v>0.14933628318584072</v>
      </c>
      <c r="C73" s="62">
        <v>0.80530973451327437</v>
      </c>
      <c r="D73" s="62">
        <v>0.42367256637168144</v>
      </c>
      <c r="E73" s="62">
        <v>0.35055118110236222</v>
      </c>
      <c r="F73" s="62">
        <v>0.42992125984251972</v>
      </c>
      <c r="G73" s="62" t="s">
        <v>79</v>
      </c>
      <c r="H73" s="62"/>
    </row>
    <row r="74" spans="1:8" ht="13.5" customHeight="1">
      <c r="A74" s="15" t="s">
        <v>56</v>
      </c>
      <c r="B74" s="105">
        <v>0.27947019867549666</v>
      </c>
      <c r="C74" s="62">
        <v>0.30596026490066225</v>
      </c>
      <c r="D74" s="62">
        <v>0.52582781456953642</v>
      </c>
      <c r="E74" s="62">
        <v>0.24151624548736461</v>
      </c>
      <c r="F74" s="62">
        <v>0.49819494584837543</v>
      </c>
      <c r="G74" s="62" t="s">
        <v>78</v>
      </c>
      <c r="H74" s="67"/>
    </row>
    <row r="75" spans="1:8" ht="13.5" customHeight="1">
      <c r="A75" s="15" t="s">
        <v>57</v>
      </c>
      <c r="B75" s="105">
        <v>0.52974735126324368</v>
      </c>
      <c r="C75" s="62">
        <v>0.32599837000814996</v>
      </c>
      <c r="D75" s="62">
        <v>0.18663406682966585</v>
      </c>
      <c r="E75" s="62">
        <v>0.18545929473225947</v>
      </c>
      <c r="F75" s="62">
        <v>0.22855898998693949</v>
      </c>
      <c r="G75" s="62" t="s">
        <v>78</v>
      </c>
      <c r="H75" s="62"/>
    </row>
    <row r="76" spans="1:8" ht="13.5" customHeight="1">
      <c r="A76" s="15" t="s">
        <v>55</v>
      </c>
      <c r="B76" s="105">
        <v>0.34246575342465752</v>
      </c>
      <c r="C76" s="62">
        <v>8.4474885844748854E-2</v>
      </c>
      <c r="D76" s="62">
        <v>0.21004566210045661</v>
      </c>
      <c r="E76" s="62">
        <v>0.22876254180602007</v>
      </c>
      <c r="F76" s="62">
        <v>0.25083612040133779</v>
      </c>
      <c r="G76" s="62" t="s">
        <v>78</v>
      </c>
      <c r="H76" s="62"/>
    </row>
    <row r="77" spans="1:8" ht="13.5" customHeight="1">
      <c r="A77" s="15"/>
      <c r="B77" s="51"/>
      <c r="C77" s="51"/>
      <c r="D77" s="59"/>
      <c r="E77" s="59"/>
      <c r="F77" s="59"/>
      <c r="G77" s="60"/>
      <c r="H77" s="60"/>
    </row>
    <row r="78" spans="1:8" ht="13.5" customHeight="1">
      <c r="A78" s="45" t="s">
        <v>90</v>
      </c>
      <c r="B78" s="104">
        <v>0.41</v>
      </c>
      <c r="C78" s="62">
        <v>0.44</v>
      </c>
      <c r="D78" s="59">
        <v>0.37</v>
      </c>
      <c r="E78" s="62">
        <v>0.28000000000000003</v>
      </c>
      <c r="F78" s="62">
        <v>0.4</v>
      </c>
      <c r="G78" s="62"/>
      <c r="H78" s="62"/>
    </row>
    <row r="79" spans="1:8" ht="13.5" customHeight="1">
      <c r="A79" s="15" t="s">
        <v>58</v>
      </c>
      <c r="B79" s="105">
        <v>0.21808785529715763</v>
      </c>
      <c r="C79" s="62">
        <v>0.14056847545219639</v>
      </c>
      <c r="D79" s="62">
        <v>0.19121447028423771</v>
      </c>
      <c r="E79" s="62">
        <v>0.10858700590640617</v>
      </c>
      <c r="F79" s="62">
        <v>0.24988641526578828</v>
      </c>
      <c r="G79" s="62" t="s">
        <v>79</v>
      </c>
      <c r="H79" s="62"/>
    </row>
    <row r="80" spans="1:8" ht="13.5" customHeight="1">
      <c r="A80" s="15" t="s">
        <v>59</v>
      </c>
      <c r="B80" s="105">
        <v>0.25563063063063063</v>
      </c>
      <c r="C80" s="62">
        <v>0.28265765765765766</v>
      </c>
      <c r="D80" s="62">
        <v>0.2376126126126126</v>
      </c>
      <c r="E80" s="62">
        <v>0.12086776859504132</v>
      </c>
      <c r="F80" s="62">
        <v>0.25309917355371903</v>
      </c>
      <c r="G80" s="62" t="s">
        <v>79</v>
      </c>
      <c r="H80" s="62"/>
    </row>
    <row r="81" spans="1:12" ht="13.5" customHeight="1">
      <c r="A81" s="15" t="s">
        <v>60</v>
      </c>
      <c r="B81" s="105">
        <v>0.63823135328271552</v>
      </c>
      <c r="C81" s="62">
        <v>0.67753461366681555</v>
      </c>
      <c r="D81" s="62">
        <v>0.53952657436355511</v>
      </c>
      <c r="E81" s="62">
        <v>0.35132075471698115</v>
      </c>
      <c r="F81" s="62">
        <v>0.55094339622641508</v>
      </c>
      <c r="G81" s="62" t="s">
        <v>79</v>
      </c>
      <c r="H81" s="62"/>
    </row>
    <row r="82" spans="1:12" ht="13.5" customHeight="1">
      <c r="A82" s="15" t="s">
        <v>61</v>
      </c>
      <c r="B82" s="105">
        <v>9.6608427543679348E-2</v>
      </c>
      <c r="C82" s="62">
        <v>0.31757451181911611</v>
      </c>
      <c r="D82" s="62">
        <v>0.24563206577595068</v>
      </c>
      <c r="E82" s="62">
        <v>0.42936802973977695</v>
      </c>
      <c r="F82" s="62">
        <v>0.30204460966542751</v>
      </c>
      <c r="G82" s="62" t="s">
        <v>79</v>
      </c>
      <c r="H82" s="62"/>
    </row>
    <row r="83" spans="1:12" ht="13.5" customHeight="1">
      <c r="A83" s="15" t="s">
        <v>62</v>
      </c>
      <c r="B83" s="105">
        <v>0.72905894519131331</v>
      </c>
      <c r="C83" s="62">
        <v>0.75904860392967943</v>
      </c>
      <c r="D83" s="62">
        <v>0.55739400206825229</v>
      </c>
      <c r="E83" s="62">
        <v>0.43775689958896069</v>
      </c>
      <c r="F83" s="62">
        <v>0.70463887257780389</v>
      </c>
      <c r="G83" s="62" t="s">
        <v>79</v>
      </c>
      <c r="H83" s="62"/>
    </row>
    <row r="84" spans="1:12" ht="13.5" customHeight="1">
      <c r="A84" s="15"/>
      <c r="B84" s="51"/>
      <c r="C84" s="51"/>
      <c r="D84" s="59"/>
      <c r="E84" s="59"/>
      <c r="F84" s="59"/>
      <c r="G84" s="60"/>
      <c r="H84" s="60"/>
    </row>
    <row r="85" spans="1:12" ht="13.5" customHeight="1">
      <c r="A85" s="45" t="s">
        <v>63</v>
      </c>
      <c r="B85" s="106">
        <v>0.68</v>
      </c>
      <c r="C85" s="91">
        <v>0.33</v>
      </c>
      <c r="D85" s="90">
        <v>0.48</v>
      </c>
      <c r="E85" s="59">
        <v>0.59</v>
      </c>
      <c r="F85" s="59">
        <v>0.48</v>
      </c>
      <c r="G85" s="91"/>
      <c r="H85" s="91"/>
    </row>
    <row r="86" spans="1:12" ht="13.5" customHeight="1">
      <c r="A86" s="15" t="s">
        <v>64</v>
      </c>
      <c r="B86" s="105">
        <v>0.56333595594020458</v>
      </c>
      <c r="C86" s="62">
        <v>0.24783634933123525</v>
      </c>
      <c r="D86" s="62">
        <v>0.48544453186467351</v>
      </c>
      <c r="E86" s="62">
        <v>0.35123523093447906</v>
      </c>
      <c r="F86" s="62">
        <v>0.3995703544575725</v>
      </c>
      <c r="G86" s="62" t="s">
        <v>79</v>
      </c>
      <c r="H86" s="67"/>
    </row>
    <row r="87" spans="1:12" ht="13.5" customHeight="1">
      <c r="A87" s="15" t="s">
        <v>65</v>
      </c>
      <c r="B87" s="105">
        <v>1.3116950025759917</v>
      </c>
      <c r="C87" s="62">
        <v>0.6656362699639361</v>
      </c>
      <c r="D87" s="62">
        <v>0.80989180834621333</v>
      </c>
      <c r="E87" s="62">
        <v>1.2349582784365394</v>
      </c>
      <c r="F87" s="62">
        <v>0.79051383399209485</v>
      </c>
      <c r="G87" s="62" t="s">
        <v>79</v>
      </c>
      <c r="H87" s="67"/>
    </row>
    <row r="88" spans="1:12" ht="13.5" customHeight="1">
      <c r="A88" s="15" t="s">
        <v>66</v>
      </c>
      <c r="B88" s="105">
        <v>0.40440910733646551</v>
      </c>
      <c r="C88" s="62">
        <v>0.1268521864835562</v>
      </c>
      <c r="D88" s="62">
        <v>0.39248283339356704</v>
      </c>
      <c r="E88" s="62">
        <v>0.28852906749902457</v>
      </c>
      <c r="F88" s="62">
        <v>0.32188841201716739</v>
      </c>
      <c r="G88" s="62" t="s">
        <v>79</v>
      </c>
      <c r="H88" s="62"/>
    </row>
    <row r="89" spans="1:12" ht="13.5" customHeight="1">
      <c r="A89" s="15" t="s">
        <v>67</v>
      </c>
      <c r="B89" s="105">
        <v>0.6366594360086768</v>
      </c>
      <c r="C89" s="62">
        <v>0.39696312364425163</v>
      </c>
      <c r="D89" s="62">
        <v>0.4342010122921186</v>
      </c>
      <c r="E89" s="62">
        <v>0.69084980639902183</v>
      </c>
      <c r="F89" s="62">
        <v>0.42796005706134094</v>
      </c>
      <c r="G89" s="62" t="s">
        <v>79</v>
      </c>
      <c r="H89" s="62"/>
    </row>
    <row r="90" spans="1:12" ht="13.5" customHeight="1">
      <c r="A90" s="15" t="s">
        <v>68</v>
      </c>
      <c r="B90" s="105">
        <v>0.52453740949316174</v>
      </c>
      <c r="C90" s="62">
        <v>0.19790828640386163</v>
      </c>
      <c r="D90" s="62">
        <v>0.26226870474658087</v>
      </c>
      <c r="E90" s="62">
        <v>0.33202357563850687</v>
      </c>
      <c r="F90" s="62">
        <v>0.30124426981008512</v>
      </c>
      <c r="G90" s="62" t="s">
        <v>79</v>
      </c>
      <c r="H90" s="62"/>
      <c r="L90" s="2" t="s">
        <v>69</v>
      </c>
    </row>
    <row r="91" spans="1:12" ht="9.75" customHeight="1" thickBot="1">
      <c r="A91" s="77"/>
      <c r="B91" s="109"/>
      <c r="C91" s="109"/>
      <c r="D91" s="63"/>
      <c r="E91" s="63"/>
      <c r="F91" s="63"/>
      <c r="G91" s="100"/>
      <c r="H91" s="101"/>
    </row>
    <row r="92" spans="1:12">
      <c r="A92" s="3" t="s">
        <v>99</v>
      </c>
      <c r="B92" s="29"/>
      <c r="C92" s="29"/>
      <c r="D92" s="3"/>
    </row>
    <row r="93" spans="1:12">
      <c r="A93" s="3" t="s">
        <v>100</v>
      </c>
      <c r="B93" s="29"/>
      <c r="C93" s="29"/>
    </row>
    <row r="94" spans="1:12">
      <c r="A94" s="10"/>
      <c r="B94" s="10"/>
      <c r="C94" s="10"/>
      <c r="D94" s="10"/>
    </row>
  </sheetData>
  <mergeCells count="10">
    <mergeCell ref="H10:H11"/>
    <mergeCell ref="A1:H1"/>
    <mergeCell ref="A2:H2"/>
    <mergeCell ref="A4:H4"/>
    <mergeCell ref="A5:H5"/>
    <mergeCell ref="A9:H9"/>
    <mergeCell ref="A6:H6"/>
    <mergeCell ref="A3:H3"/>
    <mergeCell ref="A7:H7"/>
    <mergeCell ref="A8:H8"/>
  </mergeCells>
  <pageMargins left="0.51181102362204722" right="0.23622047244094491" top="0.35433070866141736" bottom="0.27559055118110237" header="0.15748031496062992" footer="0.15748031496062992"/>
  <pageSetup paperSize="9" scale="54" orientation="portrait"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view="pageBreakPreview" zoomScaleNormal="160" zoomScaleSheetLayoutView="100" workbookViewId="0">
      <selection activeCell="H10" sqref="H10:H11"/>
    </sheetView>
  </sheetViews>
  <sheetFormatPr defaultColWidth="30.85546875" defaultRowHeight="15"/>
  <cols>
    <col min="1" max="1" width="38.5703125" customWidth="1"/>
    <col min="2" max="3" width="16" style="37" bestFit="1" customWidth="1"/>
    <col min="4" max="5" width="16" bestFit="1" customWidth="1"/>
    <col min="6" max="6" width="14.28515625" style="28" customWidth="1"/>
    <col min="7" max="7" width="14.28515625" customWidth="1"/>
    <col min="8" max="8" width="30.7109375" customWidth="1"/>
  </cols>
  <sheetData>
    <row r="1" spans="1:13">
      <c r="A1" s="344" t="s">
        <v>70</v>
      </c>
      <c r="B1" s="344"/>
      <c r="C1" s="344"/>
      <c r="D1" s="344"/>
      <c r="E1" s="344"/>
      <c r="F1" s="344"/>
      <c r="G1" s="344"/>
      <c r="H1" s="344"/>
      <c r="I1" s="1"/>
      <c r="J1" s="1"/>
      <c r="K1" s="1"/>
    </row>
    <row r="2" spans="1:13">
      <c r="A2" s="344" t="s">
        <v>191</v>
      </c>
      <c r="B2" s="344"/>
      <c r="C2" s="344"/>
      <c r="D2" s="344"/>
      <c r="E2" s="344"/>
      <c r="F2" s="344"/>
      <c r="G2" s="344"/>
      <c r="H2" s="344"/>
      <c r="I2" s="17"/>
      <c r="J2" s="17"/>
      <c r="K2" s="17"/>
    </row>
    <row r="3" spans="1:13" ht="9" customHeight="1">
      <c r="A3" s="391"/>
      <c r="B3" s="391"/>
      <c r="C3" s="391"/>
      <c r="D3" s="391"/>
      <c r="E3" s="391"/>
      <c r="F3" s="391"/>
      <c r="G3" s="391"/>
      <c r="H3" s="391"/>
      <c r="I3" s="17"/>
      <c r="J3" s="17"/>
      <c r="K3" s="17"/>
    </row>
    <row r="4" spans="1:13" ht="44.25" customHeight="1">
      <c r="A4" s="343" t="s">
        <v>143</v>
      </c>
      <c r="B4" s="343"/>
      <c r="C4" s="343"/>
      <c r="D4" s="343"/>
      <c r="E4" s="343"/>
      <c r="F4" s="343"/>
      <c r="G4" s="343"/>
      <c r="H4" s="343"/>
      <c r="I4" s="11"/>
      <c r="J4" s="11"/>
      <c r="K4" s="11"/>
      <c r="L4" s="11"/>
      <c r="M4" s="4"/>
    </row>
    <row r="5" spans="1:13" ht="39" customHeight="1">
      <c r="A5" s="343" t="s">
        <v>144</v>
      </c>
      <c r="B5" s="343"/>
      <c r="C5" s="343"/>
      <c r="D5" s="343"/>
      <c r="E5" s="343"/>
      <c r="F5" s="343"/>
      <c r="G5" s="343"/>
      <c r="H5" s="343"/>
      <c r="I5" s="4"/>
      <c r="J5" s="4"/>
      <c r="K5" s="4"/>
      <c r="L5" s="4"/>
      <c r="M5" s="4"/>
    </row>
    <row r="6" spans="1:13" ht="13.5" customHeight="1">
      <c r="A6" s="343"/>
      <c r="B6" s="343"/>
      <c r="C6" s="343"/>
      <c r="D6" s="343"/>
      <c r="E6" s="343"/>
      <c r="F6" s="343"/>
      <c r="G6" s="343"/>
      <c r="H6" s="343"/>
      <c r="I6" s="4"/>
      <c r="J6" s="4"/>
      <c r="K6" s="4"/>
      <c r="L6" s="4"/>
      <c r="M6" s="4"/>
    </row>
    <row r="7" spans="1:13" ht="17.25" customHeight="1">
      <c r="A7" s="342" t="s">
        <v>145</v>
      </c>
      <c r="B7" s="342"/>
      <c r="C7" s="342"/>
      <c r="D7" s="342"/>
      <c r="E7" s="342"/>
      <c r="F7" s="342"/>
      <c r="G7" s="342"/>
      <c r="H7" s="342"/>
      <c r="I7" s="4"/>
      <c r="J7" s="4"/>
      <c r="K7" s="4"/>
      <c r="L7" s="4"/>
      <c r="M7" s="4"/>
    </row>
    <row r="8" spans="1:13" ht="17.25" customHeight="1">
      <c r="A8" s="342" t="s">
        <v>183</v>
      </c>
      <c r="B8" s="342"/>
      <c r="C8" s="342"/>
      <c r="D8" s="342"/>
      <c r="E8" s="342"/>
      <c r="F8" s="342"/>
      <c r="G8" s="342"/>
      <c r="H8" s="342"/>
      <c r="I8" s="4"/>
      <c r="J8" s="4"/>
      <c r="K8" s="4"/>
      <c r="L8" s="4"/>
      <c r="M8" s="4"/>
    </row>
    <row r="9" spans="1:13" ht="30" customHeight="1">
      <c r="A9" s="342" t="s">
        <v>197</v>
      </c>
      <c r="B9" s="342"/>
      <c r="C9" s="342"/>
      <c r="D9" s="342"/>
      <c r="E9" s="342"/>
      <c r="F9" s="342"/>
      <c r="G9" s="342"/>
      <c r="H9" s="342"/>
      <c r="I9" s="4"/>
      <c r="J9" s="4"/>
      <c r="K9" s="4"/>
      <c r="L9" s="4"/>
      <c r="M9" s="4"/>
    </row>
    <row r="10" spans="1:13" ht="30">
      <c r="A10" s="22" t="s">
        <v>72</v>
      </c>
      <c r="B10" s="22" t="s">
        <v>178</v>
      </c>
      <c r="C10" s="22" t="s">
        <v>179</v>
      </c>
      <c r="D10" s="22" t="s">
        <v>185</v>
      </c>
      <c r="E10" s="22" t="s">
        <v>186</v>
      </c>
      <c r="F10" s="23" t="s">
        <v>184</v>
      </c>
      <c r="G10" s="23" t="s">
        <v>73</v>
      </c>
      <c r="H10" s="382" t="s">
        <v>629</v>
      </c>
    </row>
    <row r="11" spans="1:13" ht="7.5" customHeight="1">
      <c r="A11" s="15"/>
      <c r="B11" s="15"/>
      <c r="C11" s="15"/>
      <c r="D11" s="44"/>
      <c r="E11" s="44"/>
      <c r="F11" s="44"/>
      <c r="G11" s="6"/>
      <c r="H11" s="383"/>
    </row>
    <row r="12" spans="1:13">
      <c r="A12" s="70" t="s">
        <v>0</v>
      </c>
      <c r="B12" s="106">
        <v>0</v>
      </c>
      <c r="C12" s="62">
        <v>0</v>
      </c>
      <c r="D12" s="91">
        <v>0.1</v>
      </c>
      <c r="E12" s="91">
        <v>0</v>
      </c>
      <c r="F12" s="90"/>
      <c r="G12" s="90"/>
      <c r="H12" s="90"/>
    </row>
    <row r="13" spans="1:13" ht="13.5" customHeight="1">
      <c r="A13" s="15" t="s">
        <v>1</v>
      </c>
      <c r="B13" s="105">
        <v>4.5977011494252873E-2</v>
      </c>
      <c r="C13" s="75">
        <v>4.0229885057471264E-2</v>
      </c>
      <c r="D13" s="62">
        <v>5.7471264367816091E-3</v>
      </c>
      <c r="E13" s="62">
        <v>2.6246719160104987E-2</v>
      </c>
      <c r="F13" s="62"/>
      <c r="G13" s="62" t="s">
        <v>79</v>
      </c>
      <c r="H13" s="67"/>
    </row>
    <row r="14" spans="1:13" ht="13.5" customHeight="1">
      <c r="A14" s="15" t="s">
        <v>2</v>
      </c>
      <c r="B14" s="105">
        <v>9.3457943925233638E-3</v>
      </c>
      <c r="C14" s="75">
        <v>1.4018691588785047E-2</v>
      </c>
      <c r="D14" s="62">
        <v>4.6728971962616819E-3</v>
      </c>
      <c r="E14" s="62">
        <v>0</v>
      </c>
      <c r="F14" s="62"/>
      <c r="G14" s="62" t="s">
        <v>78</v>
      </c>
      <c r="H14" s="67"/>
    </row>
    <row r="15" spans="1:13" ht="13.5" customHeight="1">
      <c r="A15" s="15" t="s">
        <v>3</v>
      </c>
      <c r="B15" s="105">
        <v>1.5432098765432098E-3</v>
      </c>
      <c r="C15" s="75">
        <v>3.0864197530864196E-3</v>
      </c>
      <c r="D15" s="62">
        <v>3.0864197530864196E-3</v>
      </c>
      <c r="E15" s="62">
        <v>4.1551246537396124E-3</v>
      </c>
      <c r="F15" s="62"/>
      <c r="G15" s="62" t="s">
        <v>78</v>
      </c>
      <c r="H15" s="67"/>
    </row>
    <row r="16" spans="1:13" ht="13.5" customHeight="1">
      <c r="A16" s="15" t="s">
        <v>4</v>
      </c>
      <c r="B16" s="105">
        <v>2.2701475595913734E-3</v>
      </c>
      <c r="C16" s="75">
        <v>4.5402951191827468E-3</v>
      </c>
      <c r="D16" s="62">
        <v>2.2701475595913734E-3</v>
      </c>
      <c r="E16" s="62">
        <v>0</v>
      </c>
      <c r="F16" s="62"/>
      <c r="G16" s="62" t="s">
        <v>78</v>
      </c>
      <c r="H16" s="67"/>
    </row>
    <row r="17" spans="1:8" ht="13.5" customHeight="1">
      <c r="A17" s="15" t="s">
        <v>5</v>
      </c>
      <c r="B17" s="105">
        <v>3.4071550255536627E-3</v>
      </c>
      <c r="C17" s="75">
        <v>0</v>
      </c>
      <c r="D17" s="62">
        <v>0</v>
      </c>
      <c r="E17" s="62">
        <v>3.6764705882352941E-3</v>
      </c>
      <c r="F17" s="62"/>
      <c r="G17" s="62" t="s">
        <v>79</v>
      </c>
      <c r="H17" s="67"/>
    </row>
    <row r="18" spans="1:8" ht="13.5" customHeight="1">
      <c r="A18" s="15" t="s">
        <v>6</v>
      </c>
      <c r="B18" s="105">
        <v>2.5348542458808617E-3</v>
      </c>
      <c r="C18" s="75">
        <v>5.0697084917617234E-3</v>
      </c>
      <c r="D18" s="62">
        <v>2.5348542458808617E-3</v>
      </c>
      <c r="E18" s="62">
        <v>2.635046113306983E-3</v>
      </c>
      <c r="F18" s="62"/>
      <c r="G18" s="62" t="s">
        <v>79</v>
      </c>
      <c r="H18" s="67"/>
    </row>
    <row r="19" spans="1:8" ht="13.5" customHeight="1">
      <c r="A19" s="15" t="s">
        <v>7</v>
      </c>
      <c r="B19" s="105">
        <v>5.1546391752577319E-3</v>
      </c>
      <c r="C19" s="75">
        <v>0</v>
      </c>
      <c r="D19" s="62">
        <v>2.7491408934707903E-2</v>
      </c>
      <c r="E19" s="62">
        <v>2.9962546816479402E-3</v>
      </c>
      <c r="F19" s="62"/>
      <c r="G19" s="62" t="s">
        <v>78</v>
      </c>
      <c r="H19" s="67"/>
    </row>
    <row r="20" spans="1:8" ht="13.5" customHeight="1">
      <c r="A20" s="15" t="s">
        <v>8</v>
      </c>
      <c r="B20" s="105">
        <v>2.7881040892193307E-3</v>
      </c>
      <c r="C20" s="75">
        <v>9.2936802973977691E-4</v>
      </c>
      <c r="D20" s="62">
        <v>9.2936802973977691E-4</v>
      </c>
      <c r="E20" s="62">
        <v>3.8910505836575876E-3</v>
      </c>
      <c r="F20" s="62"/>
      <c r="G20" s="62" t="s">
        <v>78</v>
      </c>
      <c r="H20" s="67"/>
    </row>
    <row r="21" spans="1:8" ht="13.5" customHeight="1">
      <c r="A21" s="15" t="s">
        <v>9</v>
      </c>
      <c r="B21" s="105">
        <v>0</v>
      </c>
      <c r="C21" s="75">
        <v>7.5471698113207548E-3</v>
      </c>
      <c r="D21" s="62">
        <v>0</v>
      </c>
      <c r="E21" s="62">
        <v>3.7174721189591076E-3</v>
      </c>
      <c r="F21" s="62"/>
      <c r="G21" s="62" t="s">
        <v>78</v>
      </c>
      <c r="H21" s="67"/>
    </row>
    <row r="22" spans="1:8" ht="13.5" customHeight="1">
      <c r="A22" s="15"/>
      <c r="B22" s="51"/>
      <c r="C22" s="51"/>
      <c r="D22" s="59"/>
      <c r="E22" s="59"/>
      <c r="F22" s="59"/>
      <c r="G22" s="60"/>
      <c r="H22" s="60"/>
    </row>
    <row r="23" spans="1:8" ht="13.5" customHeight="1">
      <c r="A23" s="45" t="s">
        <v>10</v>
      </c>
      <c r="B23" s="106">
        <v>0</v>
      </c>
      <c r="C23" s="62">
        <v>0</v>
      </c>
      <c r="D23" s="91">
        <v>0</v>
      </c>
      <c r="E23" s="91">
        <v>0.01</v>
      </c>
      <c r="F23" s="91"/>
      <c r="G23" s="91"/>
      <c r="H23" s="91"/>
    </row>
    <row r="24" spans="1:8" ht="13.5" customHeight="1">
      <c r="A24" s="15" t="s">
        <v>11</v>
      </c>
      <c r="B24" s="105">
        <v>8.3160083160083165E-3</v>
      </c>
      <c r="C24" s="62">
        <v>2.4948024948024949E-2</v>
      </c>
      <c r="D24" s="62">
        <v>4.1580041580041582E-3</v>
      </c>
      <c r="E24" s="62">
        <v>3.8461538461538464E-3</v>
      </c>
      <c r="F24" s="62"/>
      <c r="G24" s="62" t="s">
        <v>79</v>
      </c>
      <c r="H24" s="67"/>
    </row>
    <row r="25" spans="1:8" ht="13.5" customHeight="1">
      <c r="A25" s="15" t="s">
        <v>12</v>
      </c>
      <c r="B25" s="105">
        <v>1.0869565217391304E-2</v>
      </c>
      <c r="C25" s="62">
        <v>0</v>
      </c>
      <c r="D25" s="62">
        <v>0</v>
      </c>
      <c r="E25" s="62">
        <v>0</v>
      </c>
      <c r="F25" s="62"/>
      <c r="G25" s="62" t="s">
        <v>79</v>
      </c>
      <c r="H25" s="67"/>
    </row>
    <row r="26" spans="1:8" ht="13.5" customHeight="1">
      <c r="A26" s="15" t="s">
        <v>13</v>
      </c>
      <c r="B26" s="105">
        <v>0</v>
      </c>
      <c r="C26" s="62">
        <v>0</v>
      </c>
      <c r="D26" s="62">
        <v>1.1049723756906077E-2</v>
      </c>
      <c r="E26" s="62">
        <v>9.9009900990099011E-3</v>
      </c>
      <c r="F26" s="62"/>
      <c r="G26" s="62" t="s">
        <v>79</v>
      </c>
      <c r="H26" s="67"/>
    </row>
    <row r="27" spans="1:8" ht="13.5" customHeight="1">
      <c r="A27" s="15" t="s">
        <v>14</v>
      </c>
      <c r="B27" s="105">
        <v>4.4843049327354259E-3</v>
      </c>
      <c r="C27" s="62">
        <v>0</v>
      </c>
      <c r="D27" s="62">
        <v>4.4843049327354259E-3</v>
      </c>
      <c r="E27" s="62">
        <v>8.2474226804123713E-3</v>
      </c>
      <c r="F27" s="62"/>
      <c r="G27" s="62" t="s">
        <v>79</v>
      </c>
      <c r="H27" s="67"/>
    </row>
    <row r="28" spans="1:8" ht="13.5" customHeight="1">
      <c r="A28" s="15" t="s">
        <v>15</v>
      </c>
      <c r="B28" s="105">
        <v>3.3003300330033004E-3</v>
      </c>
      <c r="C28" s="62">
        <v>8.2508250825082509E-4</v>
      </c>
      <c r="D28" s="62">
        <v>2.4752475247524753E-3</v>
      </c>
      <c r="E28" s="62">
        <v>5.3050397877984082E-3</v>
      </c>
      <c r="F28" s="62"/>
      <c r="G28" s="62" t="s">
        <v>79</v>
      </c>
      <c r="H28" s="67"/>
    </row>
    <row r="29" spans="1:8" ht="13.5" customHeight="1">
      <c r="A29" s="15" t="s">
        <v>16</v>
      </c>
      <c r="B29" s="105">
        <v>1.0443864229765013E-2</v>
      </c>
      <c r="C29" s="62">
        <v>0</v>
      </c>
      <c r="D29" s="62">
        <v>1.0443864229765013E-2</v>
      </c>
      <c r="E29" s="62">
        <v>0</v>
      </c>
      <c r="F29" s="62"/>
      <c r="G29" s="62" t="s">
        <v>79</v>
      </c>
      <c r="H29" s="67"/>
    </row>
    <row r="30" spans="1:8" ht="13.5" customHeight="1">
      <c r="A30" s="15"/>
      <c r="B30" s="51"/>
      <c r="C30" s="51"/>
      <c r="D30" s="59"/>
      <c r="E30" s="59"/>
      <c r="F30" s="59"/>
      <c r="G30" s="60"/>
      <c r="H30" s="60"/>
    </row>
    <row r="31" spans="1:8" ht="13.5" customHeight="1">
      <c r="A31" s="45" t="s">
        <v>17</v>
      </c>
      <c r="B31" s="104">
        <v>0.03</v>
      </c>
      <c r="C31" s="62">
        <v>0.03</v>
      </c>
      <c r="D31" s="90">
        <v>0.01</v>
      </c>
      <c r="E31" s="91">
        <v>0.01</v>
      </c>
      <c r="F31" s="91"/>
      <c r="G31" s="91"/>
      <c r="H31" s="91"/>
    </row>
    <row r="32" spans="1:8" ht="13.5" customHeight="1">
      <c r="A32" s="15" t="s">
        <v>18</v>
      </c>
      <c r="B32" s="105">
        <v>2.5380710659898477E-2</v>
      </c>
      <c r="C32" s="75">
        <v>5.076142131979695E-3</v>
      </c>
      <c r="D32" s="62">
        <v>1.015228426395939E-2</v>
      </c>
      <c r="E32" s="62">
        <v>4.1666666666666666E-3</v>
      </c>
      <c r="F32" s="62"/>
      <c r="G32" s="62" t="s">
        <v>79</v>
      </c>
      <c r="H32" s="67"/>
    </row>
    <row r="33" spans="1:8" ht="13.5" customHeight="1">
      <c r="A33" s="15" t="s">
        <v>19</v>
      </c>
      <c r="B33" s="105">
        <v>1.6286644951140065E-2</v>
      </c>
      <c r="C33" s="75">
        <v>0</v>
      </c>
      <c r="D33" s="62">
        <v>1.9543973941368076E-2</v>
      </c>
      <c r="E33" s="62">
        <v>5.8055152394775036E-3</v>
      </c>
      <c r="F33" s="62"/>
      <c r="G33" s="62" t="s">
        <v>78</v>
      </c>
      <c r="H33" s="67"/>
    </row>
    <row r="34" spans="1:8" ht="13.5" customHeight="1">
      <c r="A34" s="15" t="s">
        <v>20</v>
      </c>
      <c r="B34" s="105">
        <v>3.5026269702276708E-3</v>
      </c>
      <c r="C34" s="75">
        <v>3.5026269702276708E-3</v>
      </c>
      <c r="D34" s="62">
        <v>3.5026269702276708E-3</v>
      </c>
      <c r="E34" s="62">
        <v>6.0514372163388806E-3</v>
      </c>
      <c r="F34" s="62"/>
      <c r="G34" s="62" t="s">
        <v>79</v>
      </c>
      <c r="H34" s="67"/>
    </row>
    <row r="35" spans="1:8" ht="13.5" customHeight="1">
      <c r="A35" s="15" t="s">
        <v>21</v>
      </c>
      <c r="B35" s="105">
        <v>9.4117647058823521E-3</v>
      </c>
      <c r="C35" s="75">
        <v>9.4117647058823521E-3</v>
      </c>
      <c r="D35" s="62">
        <v>0</v>
      </c>
      <c r="E35" s="62">
        <v>4.0983606557377051E-3</v>
      </c>
      <c r="F35" s="62"/>
      <c r="G35" s="62" t="s">
        <v>79</v>
      </c>
      <c r="H35" s="67"/>
    </row>
    <row r="36" spans="1:8" ht="13.5" customHeight="1">
      <c r="A36" s="15" t="s">
        <v>22</v>
      </c>
      <c r="B36" s="105">
        <v>4.8780487804878049E-3</v>
      </c>
      <c r="C36" s="75">
        <v>2.0905923344947735E-3</v>
      </c>
      <c r="D36" s="62">
        <v>2.0905923344947735E-3</v>
      </c>
      <c r="E36" s="62">
        <v>1.2836970474967908E-2</v>
      </c>
      <c r="F36" s="62"/>
      <c r="G36" s="62" t="s">
        <v>79</v>
      </c>
      <c r="H36" s="67"/>
    </row>
    <row r="37" spans="1:8" ht="13.5" customHeight="1">
      <c r="A37" s="15" t="s">
        <v>23</v>
      </c>
      <c r="B37" s="105">
        <v>6.6371681415929203E-3</v>
      </c>
      <c r="C37" s="75">
        <v>2.2123893805309734E-3</v>
      </c>
      <c r="D37" s="62">
        <v>0</v>
      </c>
      <c r="E37" s="62">
        <v>1.9569471624266144E-3</v>
      </c>
      <c r="F37" s="62"/>
      <c r="G37" s="62" t="s">
        <v>79</v>
      </c>
      <c r="H37" s="67"/>
    </row>
    <row r="38" spans="1:8" ht="13.5" customHeight="1">
      <c r="A38" s="15" t="s">
        <v>24</v>
      </c>
      <c r="B38" s="105">
        <v>5.8689602833291173E-2</v>
      </c>
      <c r="C38" s="75">
        <v>7.5385782949658489E-2</v>
      </c>
      <c r="D38" s="62">
        <v>1.3154566152289401E-2</v>
      </c>
      <c r="E38" s="62">
        <v>2.5837530107291437E-2</v>
      </c>
      <c r="F38" s="62"/>
      <c r="G38" s="62" t="s">
        <v>79</v>
      </c>
      <c r="H38" s="67"/>
    </row>
    <row r="39" spans="1:8" ht="13.5" customHeight="1">
      <c r="A39" s="15" t="s">
        <v>25</v>
      </c>
      <c r="B39" s="105">
        <v>2.5000000000000001E-2</v>
      </c>
      <c r="C39" s="75">
        <v>1.6666666666666666E-2</v>
      </c>
      <c r="D39" s="62">
        <v>2.7777777777777779E-3</v>
      </c>
      <c r="E39" s="62">
        <v>2.3337222870478411E-3</v>
      </c>
      <c r="F39" s="62"/>
      <c r="G39" s="62" t="s">
        <v>79</v>
      </c>
      <c r="H39" s="67"/>
    </row>
    <row r="40" spans="1:8" ht="13.5" customHeight="1">
      <c r="A40" s="15"/>
      <c r="B40" s="51"/>
      <c r="C40" s="51"/>
      <c r="D40" s="59"/>
      <c r="E40" s="59"/>
      <c r="F40" s="59"/>
      <c r="G40" s="60"/>
      <c r="H40" s="60"/>
    </row>
    <row r="41" spans="1:8" ht="30" customHeight="1">
      <c r="A41" s="57" t="s">
        <v>92</v>
      </c>
      <c r="B41" s="104">
        <v>0.41</v>
      </c>
      <c r="C41" s="62">
        <v>0.4</v>
      </c>
      <c r="D41" s="90">
        <v>0.23</v>
      </c>
      <c r="E41" s="91">
        <v>0.3</v>
      </c>
      <c r="F41" s="90"/>
      <c r="G41" s="90"/>
      <c r="H41" s="90"/>
    </row>
    <row r="42" spans="1:8" ht="13.5" customHeight="1">
      <c r="A42" s="15" t="s">
        <v>26</v>
      </c>
      <c r="B42" s="105">
        <v>1.7747440273037544E-2</v>
      </c>
      <c r="C42" s="62">
        <v>6.8259385665529011E-3</v>
      </c>
      <c r="D42" s="62">
        <v>9.5563139931740607E-3</v>
      </c>
      <c r="E42" s="62">
        <v>8.1967213114754103E-3</v>
      </c>
      <c r="F42" s="62"/>
      <c r="G42" s="62" t="s">
        <v>79</v>
      </c>
      <c r="H42" s="67"/>
    </row>
    <row r="43" spans="1:8" ht="13.5" customHeight="1">
      <c r="A43" s="15" t="s">
        <v>27</v>
      </c>
      <c r="B43" s="105">
        <v>5.272407732864675E-3</v>
      </c>
      <c r="C43" s="62">
        <v>1.7574692442882249E-3</v>
      </c>
      <c r="D43" s="62">
        <v>3.5149384885764497E-3</v>
      </c>
      <c r="E43" s="62">
        <v>3.0698388334612432E-3</v>
      </c>
      <c r="F43" s="62"/>
      <c r="G43" s="62" t="s">
        <v>79</v>
      </c>
      <c r="H43" s="67"/>
    </row>
    <row r="44" spans="1:8" ht="13.5" customHeight="1">
      <c r="A44" s="15" t="s">
        <v>28</v>
      </c>
      <c r="B44" s="105">
        <v>2.8985507246376812E-2</v>
      </c>
      <c r="C44" s="62">
        <v>3.0303030303030304E-2</v>
      </c>
      <c r="D44" s="62">
        <v>2.1080368906455864E-2</v>
      </c>
      <c r="E44" s="62">
        <v>1.9047619047619049E-2</v>
      </c>
      <c r="F44" s="62"/>
      <c r="G44" s="62" t="s">
        <v>79</v>
      </c>
      <c r="H44" s="67"/>
    </row>
    <row r="45" spans="1:8" ht="13.5" customHeight="1">
      <c r="A45" s="15" t="s">
        <v>29</v>
      </c>
      <c r="B45" s="105">
        <v>1.8404907975460124E-2</v>
      </c>
      <c r="C45" s="62">
        <v>2.4539877300613498E-2</v>
      </c>
      <c r="D45" s="62">
        <v>9.202453987730062E-3</v>
      </c>
      <c r="E45" s="62">
        <v>2.5265957446808509E-2</v>
      </c>
      <c r="F45" s="62"/>
      <c r="G45" s="62" t="s">
        <v>79</v>
      </c>
      <c r="H45" s="67"/>
    </row>
    <row r="46" spans="1:8" ht="13.5" customHeight="1">
      <c r="A46" s="15" t="s">
        <v>30</v>
      </c>
      <c r="B46" s="105">
        <v>7.4515648286140088E-2</v>
      </c>
      <c r="C46" s="62">
        <v>2.8812717337307503E-2</v>
      </c>
      <c r="D46" s="62">
        <v>1.6890213611525089E-2</v>
      </c>
      <c r="E46" s="62">
        <v>1.685630004214075E-2</v>
      </c>
      <c r="F46" s="62"/>
      <c r="G46" s="62" t="s">
        <v>79</v>
      </c>
      <c r="H46" s="67"/>
    </row>
    <row r="47" spans="1:8" ht="13.5" customHeight="1">
      <c r="A47" s="15" t="s">
        <v>31</v>
      </c>
      <c r="B47" s="105">
        <v>8.0078125E-2</v>
      </c>
      <c r="C47" s="62">
        <v>6.4453125E-2</v>
      </c>
      <c r="D47" s="62">
        <v>1.705078125</v>
      </c>
      <c r="E47" s="62">
        <v>3.0375699440447643E-2</v>
      </c>
      <c r="F47" s="62"/>
      <c r="G47" s="62" t="s">
        <v>79</v>
      </c>
      <c r="H47" s="67"/>
    </row>
    <row r="48" spans="1:8" ht="13.5" customHeight="1">
      <c r="A48" s="15" t="s">
        <v>32</v>
      </c>
      <c r="B48" s="105">
        <v>0.45998257641755996</v>
      </c>
      <c r="C48" s="62">
        <v>0.45589182227945912</v>
      </c>
      <c r="D48" s="62">
        <v>0.24805878565205863</v>
      </c>
      <c r="E48" s="62">
        <v>0.33896076092607885</v>
      </c>
      <c r="F48" s="62"/>
      <c r="G48" s="62" t="s">
        <v>79</v>
      </c>
      <c r="H48" s="67"/>
    </row>
    <row r="49" spans="1:8" ht="13.5" customHeight="1">
      <c r="A49" s="15" t="s">
        <v>33</v>
      </c>
      <c r="B49" s="105">
        <v>3.2976092333058533E-3</v>
      </c>
      <c r="C49" s="62">
        <v>4.9464138499587798E-3</v>
      </c>
      <c r="D49" s="62">
        <v>4.9464138499587798E-3</v>
      </c>
      <c r="E49" s="62">
        <v>2.6899798251513113E-3</v>
      </c>
      <c r="F49" s="62"/>
      <c r="G49" s="62" t="s">
        <v>79</v>
      </c>
      <c r="H49" s="67"/>
    </row>
    <row r="50" spans="1:8" ht="13.5" customHeight="1">
      <c r="A50" s="15" t="s">
        <v>34</v>
      </c>
      <c r="B50" s="105">
        <v>0.10397553516819572</v>
      </c>
      <c r="C50" s="62">
        <v>3.3639143730886847E-2</v>
      </c>
      <c r="D50" s="62">
        <v>3.2110091743119268E-2</v>
      </c>
      <c r="E50" s="62">
        <v>6.3473744950952107E-2</v>
      </c>
      <c r="F50" s="62"/>
      <c r="G50" s="62" t="s">
        <v>79</v>
      </c>
      <c r="H50" s="67"/>
    </row>
    <row r="51" spans="1:8" ht="13.5" customHeight="1">
      <c r="A51" s="15" t="s">
        <v>35</v>
      </c>
      <c r="B51" s="105">
        <v>0.1146278870829769</v>
      </c>
      <c r="C51" s="62">
        <v>7.1856287425149698E-2</v>
      </c>
      <c r="D51" s="62">
        <v>5.1325919589392643E-2</v>
      </c>
      <c r="E51" s="62">
        <v>6.9293478260869568E-2</v>
      </c>
      <c r="F51" s="62"/>
      <c r="G51" s="62" t="s">
        <v>79</v>
      </c>
      <c r="H51" s="67"/>
    </row>
    <row r="52" spans="1:8" ht="13.5" customHeight="1">
      <c r="A52" s="15" t="s">
        <v>36</v>
      </c>
      <c r="B52" s="105">
        <v>0</v>
      </c>
      <c r="C52" s="62">
        <v>0</v>
      </c>
      <c r="D52" s="62">
        <v>2.9325513196480938E-3</v>
      </c>
      <c r="E52" s="62">
        <v>5.9880239520958087E-3</v>
      </c>
      <c r="F52" s="62"/>
      <c r="G52" s="62" t="s">
        <v>79</v>
      </c>
      <c r="H52" s="67"/>
    </row>
    <row r="53" spans="1:8" ht="13.5" customHeight="1">
      <c r="A53" s="15" t="s">
        <v>37</v>
      </c>
      <c r="B53" s="105">
        <v>4.296455424274973E-3</v>
      </c>
      <c r="C53" s="62">
        <v>0</v>
      </c>
      <c r="D53" s="62">
        <v>1.0741138560687433E-3</v>
      </c>
      <c r="E53" s="62">
        <v>0</v>
      </c>
      <c r="F53" s="62"/>
      <c r="G53" s="62" t="s">
        <v>79</v>
      </c>
      <c r="H53" s="67"/>
    </row>
    <row r="54" spans="1:8" ht="13.5" customHeight="1">
      <c r="A54" s="15"/>
      <c r="B54" s="51"/>
      <c r="C54" s="51"/>
      <c r="D54" s="59"/>
      <c r="E54" s="59"/>
      <c r="F54" s="59"/>
      <c r="G54" s="60"/>
      <c r="H54" s="60"/>
    </row>
    <row r="55" spans="1:8" ht="13.5" customHeight="1">
      <c r="A55" s="45" t="s">
        <v>38</v>
      </c>
      <c r="B55" s="104">
        <v>0.02</v>
      </c>
      <c r="C55" s="62">
        <v>0.01</v>
      </c>
      <c r="D55" s="90">
        <v>0.01</v>
      </c>
      <c r="E55" s="91">
        <v>0.01</v>
      </c>
      <c r="F55" s="91"/>
      <c r="G55" s="91"/>
      <c r="H55" s="91"/>
    </row>
    <row r="56" spans="1:8" ht="13.5" customHeight="1">
      <c r="A56" s="15" t="s">
        <v>39</v>
      </c>
      <c r="B56" s="105">
        <v>1.6E-2</v>
      </c>
      <c r="C56" s="62">
        <v>4.0000000000000001E-3</v>
      </c>
      <c r="D56" s="62">
        <v>4.4444444444444444E-3</v>
      </c>
      <c r="E56" s="62">
        <v>1.5136813506695129E-2</v>
      </c>
      <c r="F56" s="62"/>
      <c r="G56" s="62" t="s">
        <v>79</v>
      </c>
      <c r="H56" s="67"/>
    </row>
    <row r="57" spans="1:8" ht="13.5" customHeight="1">
      <c r="A57" s="15" t="s">
        <v>40</v>
      </c>
      <c r="B57" s="105">
        <v>2.9411764705882353E-2</v>
      </c>
      <c r="C57" s="62">
        <v>1.4705882352941176E-2</v>
      </c>
      <c r="D57" s="62">
        <v>1.4705882352941176E-2</v>
      </c>
      <c r="E57" s="62">
        <v>2.2075055187637971E-2</v>
      </c>
      <c r="F57" s="62"/>
      <c r="G57" s="62" t="s">
        <v>79</v>
      </c>
      <c r="H57" s="67"/>
    </row>
    <row r="58" spans="1:8" ht="13.5" customHeight="1">
      <c r="A58" s="15" t="s">
        <v>41</v>
      </c>
      <c r="B58" s="105">
        <v>9.0702947845804991E-3</v>
      </c>
      <c r="C58" s="62">
        <v>9.0702947845804991E-3</v>
      </c>
      <c r="D58" s="62">
        <v>0</v>
      </c>
      <c r="E58" s="62">
        <v>1.5444015444015444E-2</v>
      </c>
      <c r="F58" s="62"/>
      <c r="G58" s="62" t="s">
        <v>79</v>
      </c>
      <c r="H58" s="67"/>
    </row>
    <row r="59" spans="1:8" ht="13.5" customHeight="1">
      <c r="A59" s="15" t="s">
        <v>42</v>
      </c>
      <c r="B59" s="105">
        <v>5.0251256281407036E-3</v>
      </c>
      <c r="C59" s="62">
        <v>1.0050251256281407E-2</v>
      </c>
      <c r="D59" s="62">
        <v>5.0251256281407036E-3</v>
      </c>
      <c r="E59" s="62">
        <v>1.6736401673640166E-2</v>
      </c>
      <c r="F59" s="62"/>
      <c r="G59" s="62" t="s">
        <v>79</v>
      </c>
      <c r="H59" s="67"/>
    </row>
    <row r="60" spans="1:8" ht="13.5" customHeight="1">
      <c r="A60" s="15" t="s">
        <v>43</v>
      </c>
      <c r="B60" s="105">
        <v>1.8087855297157621E-2</v>
      </c>
      <c r="C60" s="62">
        <v>0</v>
      </c>
      <c r="D60" s="62">
        <v>1.0335917312661499E-2</v>
      </c>
      <c r="E60" s="62">
        <v>6.9044879171461446E-3</v>
      </c>
      <c r="F60" s="62"/>
      <c r="G60" s="62" t="s">
        <v>79</v>
      </c>
      <c r="H60" s="67"/>
    </row>
    <row r="61" spans="1:8" ht="13.5" customHeight="1">
      <c r="A61" s="15" t="s">
        <v>44</v>
      </c>
      <c r="B61" s="105">
        <v>1.8666666666666668E-2</v>
      </c>
      <c r="C61" s="62">
        <v>8.0000000000000002E-3</v>
      </c>
      <c r="D61" s="62">
        <v>2.6666666666666666E-3</v>
      </c>
      <c r="E61" s="62">
        <v>2.2075055187637969E-3</v>
      </c>
      <c r="F61" s="62"/>
      <c r="G61" s="62" t="s">
        <v>78</v>
      </c>
      <c r="H61" s="67"/>
    </row>
    <row r="62" spans="1:8" ht="13.5" customHeight="1">
      <c r="A62" s="15"/>
      <c r="B62" s="51"/>
      <c r="C62" s="51"/>
      <c r="D62" s="59"/>
      <c r="E62" s="59"/>
      <c r="F62" s="59"/>
      <c r="G62" s="60"/>
      <c r="H62" s="60"/>
    </row>
    <row r="63" spans="1:8" ht="13.5" customHeight="1">
      <c r="A63" s="45" t="s">
        <v>45</v>
      </c>
      <c r="B63" s="106">
        <v>0</v>
      </c>
      <c r="C63" s="62">
        <v>0.01</v>
      </c>
      <c r="D63" s="90">
        <v>0.01</v>
      </c>
      <c r="E63" s="91">
        <v>0</v>
      </c>
      <c r="F63" s="91"/>
      <c r="G63" s="90"/>
      <c r="H63" s="90"/>
    </row>
    <row r="64" spans="1:8" ht="13.5" customHeight="1">
      <c r="A64" s="15" t="s">
        <v>47</v>
      </c>
      <c r="B64" s="105">
        <v>0</v>
      </c>
      <c r="C64" s="75">
        <v>1.8501387604070306E-3</v>
      </c>
      <c r="D64" s="62">
        <v>0</v>
      </c>
      <c r="E64" s="62">
        <v>0</v>
      </c>
      <c r="F64" s="62"/>
      <c r="G64" s="62" t="s">
        <v>79</v>
      </c>
      <c r="H64" s="67"/>
    </row>
    <row r="65" spans="1:8" ht="13.5" customHeight="1">
      <c r="A65" s="15" t="s">
        <v>50</v>
      </c>
      <c r="B65" s="105">
        <v>3.4782608695652175E-3</v>
      </c>
      <c r="C65" s="75">
        <v>6.956521739130435E-3</v>
      </c>
      <c r="D65" s="62">
        <v>3.4782608695652175E-3</v>
      </c>
      <c r="E65" s="62">
        <v>2.9850746268656717E-3</v>
      </c>
      <c r="F65" s="62"/>
      <c r="G65" s="62" t="s">
        <v>78</v>
      </c>
      <c r="H65" s="67"/>
    </row>
    <row r="66" spans="1:8" ht="13.5" customHeight="1">
      <c r="A66" s="15" t="s">
        <v>49</v>
      </c>
      <c r="B66" s="105">
        <v>1.1504424778761062E-2</v>
      </c>
      <c r="C66" s="75">
        <v>4.9557522123893805E-2</v>
      </c>
      <c r="D66" s="62">
        <v>2.743362831858407E-2</v>
      </c>
      <c r="E66" s="62">
        <v>5.4453520031116295E-3</v>
      </c>
      <c r="F66" s="62"/>
      <c r="G66" s="62" t="s">
        <v>79</v>
      </c>
      <c r="H66" s="67"/>
    </row>
    <row r="67" spans="1:8" ht="13.5" customHeight="1">
      <c r="A67" s="15" t="s">
        <v>48</v>
      </c>
      <c r="B67" s="105">
        <v>2.2346368715083797E-3</v>
      </c>
      <c r="C67" s="75">
        <v>2.2346368715083797E-3</v>
      </c>
      <c r="D67" s="62">
        <v>6.7039106145251395E-3</v>
      </c>
      <c r="E67" s="62">
        <v>0</v>
      </c>
      <c r="F67" s="62"/>
      <c r="G67" s="62" t="s">
        <v>79</v>
      </c>
      <c r="H67" s="67"/>
    </row>
    <row r="68" spans="1:8" ht="13.5" customHeight="1">
      <c r="A68" s="15" t="s">
        <v>46</v>
      </c>
      <c r="B68" s="105">
        <v>2.8871932357187047E-3</v>
      </c>
      <c r="C68" s="75">
        <v>1.6498247061249743E-3</v>
      </c>
      <c r="D68" s="62">
        <v>2.4747370591874612E-3</v>
      </c>
      <c r="E68" s="62">
        <v>2.8303555634176542E-3</v>
      </c>
      <c r="F68" s="62"/>
      <c r="G68" s="62" t="s">
        <v>79</v>
      </c>
      <c r="H68" s="67"/>
    </row>
    <row r="69" spans="1:8" ht="13.5" customHeight="1">
      <c r="A69" s="15"/>
      <c r="B69" s="51"/>
      <c r="C69" s="51"/>
      <c r="D69" s="59"/>
      <c r="E69" s="59"/>
      <c r="F69" s="59"/>
      <c r="G69" s="60"/>
      <c r="H69" s="60"/>
    </row>
    <row r="70" spans="1:8" ht="13.5" customHeight="1">
      <c r="A70" s="45" t="s">
        <v>51</v>
      </c>
      <c r="B70" s="106">
        <v>0</v>
      </c>
      <c r="C70" s="62">
        <v>0.01</v>
      </c>
      <c r="D70" s="91">
        <v>0</v>
      </c>
      <c r="E70" s="91">
        <v>0.01</v>
      </c>
      <c r="F70" s="91"/>
      <c r="G70" s="91"/>
      <c r="H70" s="91"/>
    </row>
    <row r="71" spans="1:8" ht="13.5" customHeight="1">
      <c r="A71" s="15" t="s">
        <v>54</v>
      </c>
      <c r="B71" s="105">
        <v>4.1841004184100415E-3</v>
      </c>
      <c r="C71" s="62">
        <v>4.1841004184100415E-3</v>
      </c>
      <c r="D71" s="62">
        <v>2.0920502092050207E-3</v>
      </c>
      <c r="E71" s="62">
        <v>5.4794520547945206E-3</v>
      </c>
      <c r="F71" s="62"/>
      <c r="G71" s="62" t="s">
        <v>79</v>
      </c>
      <c r="H71" s="67"/>
    </row>
    <row r="72" spans="1:8" ht="13.5" customHeight="1">
      <c r="A72" s="15" t="s">
        <v>52</v>
      </c>
      <c r="B72" s="105">
        <v>1.5785319652722968E-3</v>
      </c>
      <c r="C72" s="62">
        <v>4.7355958958168907E-3</v>
      </c>
      <c r="D72" s="62">
        <v>0</v>
      </c>
      <c r="E72" s="62">
        <v>4.1436464088397788E-3</v>
      </c>
      <c r="F72" s="62"/>
      <c r="G72" s="62" t="s">
        <v>79</v>
      </c>
      <c r="H72" s="67"/>
    </row>
    <row r="73" spans="1:8" ht="13.5" customHeight="1">
      <c r="A73" s="15" t="s">
        <v>53</v>
      </c>
      <c r="B73" s="105">
        <v>0</v>
      </c>
      <c r="C73" s="62">
        <v>1.06951871657754E-2</v>
      </c>
      <c r="D73" s="62">
        <v>0</v>
      </c>
      <c r="E73" s="62">
        <v>3.1545741324921135E-3</v>
      </c>
      <c r="F73" s="62"/>
      <c r="G73" s="62" t="s">
        <v>79</v>
      </c>
      <c r="H73" s="67"/>
    </row>
    <row r="74" spans="1:8" ht="13.5" customHeight="1">
      <c r="A74" s="15" t="s">
        <v>56</v>
      </c>
      <c r="B74" s="105">
        <v>4.0899795501022499E-3</v>
      </c>
      <c r="C74" s="62">
        <v>4.0899795501022499E-3</v>
      </c>
      <c r="D74" s="62">
        <v>8.1799591002044997E-3</v>
      </c>
      <c r="E74" s="62">
        <v>1.384083044982699E-2</v>
      </c>
      <c r="F74" s="62"/>
      <c r="G74" s="62" t="s">
        <v>79</v>
      </c>
      <c r="H74" s="67"/>
    </row>
    <row r="75" spans="1:8" ht="13.5" customHeight="1">
      <c r="A75" s="15" t="s">
        <v>57</v>
      </c>
      <c r="B75" s="105">
        <v>0</v>
      </c>
      <c r="C75" s="62">
        <v>2.7285129604365621E-3</v>
      </c>
      <c r="D75" s="62">
        <v>1.9099590723055934E-2</v>
      </c>
      <c r="E75" s="62">
        <v>1.7486338797814208E-2</v>
      </c>
      <c r="F75" s="62"/>
      <c r="G75" s="62" t="s">
        <v>79</v>
      </c>
      <c r="H75" s="67"/>
    </row>
    <row r="76" spans="1:8" ht="13.5" customHeight="1">
      <c r="A76" s="15" t="s">
        <v>55</v>
      </c>
      <c r="B76" s="105">
        <v>7.6045627376425855E-3</v>
      </c>
      <c r="C76" s="62">
        <v>2.2813688212927757E-2</v>
      </c>
      <c r="D76" s="62">
        <v>0</v>
      </c>
      <c r="E76" s="62">
        <v>0</v>
      </c>
      <c r="F76" s="62"/>
      <c r="G76" s="62" t="s">
        <v>79</v>
      </c>
      <c r="H76" s="67"/>
    </row>
    <row r="77" spans="1:8" ht="13.5" customHeight="1">
      <c r="A77" s="15"/>
      <c r="B77" s="51"/>
      <c r="C77" s="51"/>
      <c r="D77" s="59"/>
      <c r="E77" s="59"/>
      <c r="F77" s="59"/>
      <c r="G77" s="60"/>
      <c r="H77" s="60"/>
    </row>
    <row r="78" spans="1:8" ht="13.5" customHeight="1">
      <c r="A78" s="45" t="s">
        <v>90</v>
      </c>
      <c r="B78" s="104">
        <v>0.01</v>
      </c>
      <c r="C78" s="62">
        <v>0.01</v>
      </c>
      <c r="D78" s="59">
        <v>0.01</v>
      </c>
      <c r="E78" s="62">
        <v>0.01</v>
      </c>
      <c r="F78" s="62"/>
      <c r="G78" s="62"/>
      <c r="H78" s="62"/>
    </row>
    <row r="79" spans="1:8" ht="13.5" customHeight="1">
      <c r="A79" s="15" t="s">
        <v>58</v>
      </c>
      <c r="B79" s="105">
        <v>2.2606382978723406E-2</v>
      </c>
      <c r="C79" s="75">
        <v>1.1968085106382979E-2</v>
      </c>
      <c r="D79" s="62">
        <v>1.1968085106382979E-2</v>
      </c>
      <c r="E79" s="62">
        <v>1.8934911242603551E-2</v>
      </c>
      <c r="F79" s="62"/>
      <c r="G79" s="62" t="s">
        <v>79</v>
      </c>
      <c r="H79" s="67"/>
    </row>
    <row r="80" spans="1:8" ht="13.5" customHeight="1">
      <c r="A80" s="15" t="s">
        <v>59</v>
      </c>
      <c r="B80" s="105">
        <v>2.967359050445104E-3</v>
      </c>
      <c r="C80" s="75">
        <v>5.9347181008902079E-3</v>
      </c>
      <c r="D80" s="62">
        <v>1.1869436201780416E-2</v>
      </c>
      <c r="E80" s="62">
        <v>0</v>
      </c>
      <c r="F80" s="62"/>
      <c r="G80" s="62" t="s">
        <v>79</v>
      </c>
      <c r="H80" s="67"/>
    </row>
    <row r="81" spans="1:12" ht="13.5" customHeight="1">
      <c r="A81" s="15" t="s">
        <v>60</v>
      </c>
      <c r="B81" s="105">
        <v>3.6429872495446266E-3</v>
      </c>
      <c r="C81" s="75">
        <v>7.2859744990892532E-3</v>
      </c>
      <c r="D81" s="62">
        <v>7.2859744990892532E-3</v>
      </c>
      <c r="E81" s="62">
        <v>4.1322314049586778E-3</v>
      </c>
      <c r="F81" s="62"/>
      <c r="G81" s="62" t="s">
        <v>79</v>
      </c>
      <c r="H81" s="67"/>
    </row>
    <row r="82" spans="1:12" ht="13.5" customHeight="1">
      <c r="A82" s="15" t="s">
        <v>61</v>
      </c>
      <c r="B82" s="105">
        <v>3.1496062992125984E-3</v>
      </c>
      <c r="C82" s="75">
        <v>6.2992125984251968E-3</v>
      </c>
      <c r="D82" s="62">
        <v>6.2992125984251968E-3</v>
      </c>
      <c r="E82" s="62">
        <v>5.6258790436005627E-3</v>
      </c>
      <c r="F82" s="62"/>
      <c r="G82" s="62" t="s">
        <v>79</v>
      </c>
      <c r="H82" s="67"/>
    </row>
    <row r="83" spans="1:12" ht="13.5" customHeight="1">
      <c r="A83" s="15" t="s">
        <v>62</v>
      </c>
      <c r="B83" s="105">
        <v>0</v>
      </c>
      <c r="C83" s="75">
        <v>3.2414910858995136E-3</v>
      </c>
      <c r="D83" s="62">
        <v>3.2414910858995136E-3</v>
      </c>
      <c r="E83" s="62">
        <v>2.3866348448687352E-3</v>
      </c>
      <c r="F83" s="62"/>
      <c r="G83" s="62" t="s">
        <v>79</v>
      </c>
      <c r="H83" s="67"/>
    </row>
    <row r="84" spans="1:12" ht="13.5" customHeight="1">
      <c r="A84" s="15"/>
      <c r="B84" s="51"/>
      <c r="C84" s="51"/>
      <c r="D84" s="59"/>
      <c r="E84" s="59"/>
      <c r="F84" s="59"/>
      <c r="G84" s="60"/>
      <c r="H84" s="60"/>
    </row>
    <row r="85" spans="1:12" ht="13.5" customHeight="1">
      <c r="A85" s="45" t="s">
        <v>63</v>
      </c>
      <c r="B85" s="104">
        <v>0.01</v>
      </c>
      <c r="C85" s="62">
        <v>0.03</v>
      </c>
      <c r="D85" s="59">
        <v>0.01</v>
      </c>
      <c r="E85" s="62">
        <v>0.06</v>
      </c>
      <c r="F85" s="62"/>
      <c r="G85" s="62"/>
      <c r="H85" s="62"/>
    </row>
    <row r="86" spans="1:12" ht="13.5" customHeight="1">
      <c r="A86" s="15" t="s">
        <v>64</v>
      </c>
      <c r="B86" s="105">
        <v>1.2484394506866416E-2</v>
      </c>
      <c r="C86" s="62">
        <v>9.9875156054931337E-3</v>
      </c>
      <c r="D86" s="62">
        <v>5.2434456928838954E-2</v>
      </c>
      <c r="E86" s="62">
        <v>0.13022351797862003</v>
      </c>
      <c r="F86" s="62"/>
      <c r="G86" s="62" t="s">
        <v>79</v>
      </c>
      <c r="H86" s="67"/>
    </row>
    <row r="87" spans="1:12" ht="13.5" customHeight="1">
      <c r="A87" s="15" t="s">
        <v>65</v>
      </c>
      <c r="B87" s="105">
        <v>1.0108303249097473E-2</v>
      </c>
      <c r="C87" s="62">
        <v>5.7761732851985556E-3</v>
      </c>
      <c r="D87" s="62">
        <v>2.8880866425992778E-3</v>
      </c>
      <c r="E87" s="62">
        <v>1.3029315960912053E-3</v>
      </c>
      <c r="F87" s="62"/>
      <c r="G87" s="62" t="s">
        <v>79</v>
      </c>
      <c r="H87" s="67"/>
    </row>
    <row r="88" spans="1:12" ht="13.5" customHeight="1">
      <c r="A88" s="15" t="s">
        <v>66</v>
      </c>
      <c r="B88" s="105">
        <v>1.006036217303823E-3</v>
      </c>
      <c r="C88" s="62">
        <v>8.249496981891348E-2</v>
      </c>
      <c r="D88" s="62">
        <v>4.0241448692152921E-3</v>
      </c>
      <c r="E88" s="62">
        <v>0.11162790697674418</v>
      </c>
      <c r="F88" s="62"/>
      <c r="G88" s="62" t="s">
        <v>79</v>
      </c>
      <c r="H88" s="67"/>
    </row>
    <row r="89" spans="1:12" ht="13.5" customHeight="1">
      <c r="A89" s="15" t="s">
        <v>67</v>
      </c>
      <c r="B89" s="105">
        <v>1.0183299389002037E-2</v>
      </c>
      <c r="C89" s="62">
        <v>8.1466395112016286E-3</v>
      </c>
      <c r="D89" s="62">
        <v>5.0916496945010185E-3</v>
      </c>
      <c r="E89" s="62">
        <v>2.3957409050576754E-2</v>
      </c>
      <c r="F89" s="62"/>
      <c r="G89" s="62" t="s">
        <v>79</v>
      </c>
      <c r="H89" s="67"/>
    </row>
    <row r="90" spans="1:12" ht="13.5" customHeight="1">
      <c r="A90" s="15" t="s">
        <v>68</v>
      </c>
      <c r="B90" s="105">
        <v>4.6674445740956822E-3</v>
      </c>
      <c r="C90" s="62">
        <v>0</v>
      </c>
      <c r="D90" s="62">
        <v>0</v>
      </c>
      <c r="E90" s="62">
        <v>0</v>
      </c>
      <c r="F90" s="62"/>
      <c r="G90" s="62" t="s">
        <v>79</v>
      </c>
      <c r="H90" s="67"/>
      <c r="L90" s="2" t="s">
        <v>69</v>
      </c>
    </row>
    <row r="91" spans="1:12" ht="9.75" customHeight="1" thickBot="1">
      <c r="A91" s="77"/>
      <c r="B91" s="83"/>
      <c r="C91" s="83"/>
      <c r="D91" s="33"/>
      <c r="E91" s="33"/>
      <c r="F91" s="33"/>
      <c r="G91" s="78"/>
      <c r="H91" s="79"/>
    </row>
    <row r="92" spans="1:12">
      <c r="A92" s="3" t="s">
        <v>99</v>
      </c>
      <c r="B92" s="29"/>
      <c r="C92" s="29"/>
      <c r="D92" s="3"/>
    </row>
    <row r="93" spans="1:12">
      <c r="A93" s="3" t="s">
        <v>100</v>
      </c>
      <c r="B93" s="29"/>
      <c r="C93" s="29"/>
    </row>
    <row r="94" spans="1:12">
      <c r="A94" s="10"/>
      <c r="B94" s="10"/>
      <c r="C94" s="10"/>
      <c r="D94" s="10"/>
    </row>
  </sheetData>
  <mergeCells count="10">
    <mergeCell ref="H10:H11"/>
    <mergeCell ref="A1:H1"/>
    <mergeCell ref="A2:H2"/>
    <mergeCell ref="A4:H4"/>
    <mergeCell ref="A5:H5"/>
    <mergeCell ref="A9:H9"/>
    <mergeCell ref="A6:H6"/>
    <mergeCell ref="A3:H3"/>
    <mergeCell ref="A7:H7"/>
    <mergeCell ref="A8:H8"/>
  </mergeCells>
  <pageMargins left="0.51181102362204722" right="0.23622047244094491" top="0.35433070866141736" bottom="0.27559055118110237" header="0.15748031496062992" footer="0.15748031496062992"/>
  <pageSetup paperSize="9" scale="54" orientation="portrait" r:id="rId1"/>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view="pageBreakPreview" zoomScale="110" zoomScaleNormal="160" zoomScaleSheetLayoutView="110" workbookViewId="0">
      <selection activeCell="H15" sqref="H15"/>
    </sheetView>
  </sheetViews>
  <sheetFormatPr defaultColWidth="30.85546875" defaultRowHeight="15"/>
  <cols>
    <col min="1" max="1" width="38.5703125" customWidth="1"/>
    <col min="2" max="3" width="16.28515625" style="39" bestFit="1" customWidth="1"/>
    <col min="4" max="5" width="16.28515625" bestFit="1" customWidth="1"/>
    <col min="6" max="6" width="10.85546875" style="28" bestFit="1" customWidth="1"/>
    <col min="7" max="7" width="13.7109375" customWidth="1"/>
    <col min="8" max="8" width="33.42578125" customWidth="1"/>
  </cols>
  <sheetData>
    <row r="1" spans="1:13">
      <c r="A1" s="344" t="s">
        <v>70</v>
      </c>
      <c r="B1" s="344"/>
      <c r="C1" s="344"/>
      <c r="D1" s="344"/>
      <c r="E1" s="344"/>
      <c r="F1" s="344"/>
      <c r="G1" s="344"/>
      <c r="H1" s="344"/>
      <c r="I1" s="1"/>
      <c r="J1" s="1"/>
      <c r="K1" s="1"/>
    </row>
    <row r="2" spans="1:13">
      <c r="A2" s="344" t="s">
        <v>191</v>
      </c>
      <c r="B2" s="344"/>
      <c r="C2" s="344"/>
      <c r="D2" s="344"/>
      <c r="E2" s="344"/>
      <c r="F2" s="344"/>
      <c r="G2" s="344"/>
      <c r="H2" s="344"/>
      <c r="I2" s="1"/>
      <c r="J2" s="17"/>
      <c r="K2" s="17"/>
    </row>
    <row r="3" spans="1:13" ht="9" customHeight="1">
      <c r="A3" s="391"/>
      <c r="B3" s="391"/>
      <c r="C3" s="391"/>
      <c r="D3" s="391"/>
      <c r="E3" s="391"/>
      <c r="F3" s="391"/>
      <c r="G3" s="391"/>
      <c r="H3" s="391"/>
      <c r="I3" s="17"/>
      <c r="J3" s="17"/>
      <c r="K3" s="17"/>
    </row>
    <row r="4" spans="1:13" ht="24.75" customHeight="1">
      <c r="A4" s="343" t="s">
        <v>114</v>
      </c>
      <c r="B4" s="343"/>
      <c r="C4" s="343"/>
      <c r="D4" s="343"/>
      <c r="E4" s="343"/>
      <c r="F4" s="343"/>
      <c r="G4" s="343"/>
      <c r="H4" s="343"/>
      <c r="I4" s="11"/>
      <c r="J4" s="11"/>
      <c r="K4" s="11"/>
      <c r="L4" s="11"/>
      <c r="M4" s="4"/>
    </row>
    <row r="5" spans="1:13" ht="26.25" customHeight="1">
      <c r="A5" s="343" t="s">
        <v>147</v>
      </c>
      <c r="B5" s="343"/>
      <c r="C5" s="343"/>
      <c r="D5" s="343"/>
      <c r="E5" s="343"/>
      <c r="F5" s="343"/>
      <c r="G5" s="343"/>
      <c r="H5" s="343"/>
      <c r="I5" s="4"/>
      <c r="J5" s="4"/>
      <c r="K5" s="4"/>
      <c r="L5" s="4"/>
      <c r="M5" s="4"/>
    </row>
    <row r="6" spans="1:13" ht="13.5" customHeight="1">
      <c r="A6" s="343"/>
      <c r="B6" s="343"/>
      <c r="C6" s="343"/>
      <c r="D6" s="343"/>
      <c r="E6" s="343"/>
      <c r="F6" s="343"/>
      <c r="G6" s="343"/>
      <c r="H6" s="343"/>
      <c r="I6" s="4"/>
      <c r="J6" s="4"/>
      <c r="K6" s="4"/>
      <c r="L6" s="4"/>
      <c r="M6" s="4"/>
    </row>
    <row r="7" spans="1:13" ht="17.25" customHeight="1">
      <c r="A7" s="342" t="s">
        <v>146</v>
      </c>
      <c r="B7" s="342"/>
      <c r="C7" s="342"/>
      <c r="D7" s="342"/>
      <c r="E7" s="342"/>
      <c r="F7" s="342"/>
      <c r="G7" s="342"/>
      <c r="H7" s="342"/>
      <c r="I7" s="4"/>
      <c r="J7" s="4"/>
      <c r="K7" s="4"/>
      <c r="L7" s="4"/>
      <c r="M7" s="4"/>
    </row>
    <row r="8" spans="1:13" ht="17.25" customHeight="1">
      <c r="A8" s="342" t="s">
        <v>148</v>
      </c>
      <c r="B8" s="342"/>
      <c r="C8" s="342"/>
      <c r="D8" s="342"/>
      <c r="E8" s="342"/>
      <c r="F8" s="342"/>
      <c r="G8" s="342"/>
      <c r="H8" s="342"/>
      <c r="I8" s="4"/>
      <c r="J8" s="4"/>
      <c r="K8" s="4"/>
      <c r="L8" s="4"/>
      <c r="M8" s="4"/>
    </row>
    <row r="9" spans="1:13" ht="28.5" customHeight="1">
      <c r="A9" s="342" t="s">
        <v>198</v>
      </c>
      <c r="B9" s="342"/>
      <c r="C9" s="342"/>
      <c r="D9" s="342"/>
      <c r="E9" s="342"/>
      <c r="F9" s="342"/>
      <c r="G9" s="342"/>
      <c r="H9" s="342"/>
      <c r="I9" s="4"/>
      <c r="J9" s="4"/>
      <c r="K9" s="4"/>
      <c r="L9" s="4"/>
      <c r="M9" s="4"/>
    </row>
    <row r="10" spans="1:13" ht="30">
      <c r="A10" s="22" t="s">
        <v>72</v>
      </c>
      <c r="B10" s="22" t="s">
        <v>178</v>
      </c>
      <c r="C10" s="22" t="s">
        <v>179</v>
      </c>
      <c r="D10" s="22" t="s">
        <v>185</v>
      </c>
      <c r="E10" s="22" t="s">
        <v>186</v>
      </c>
      <c r="F10" s="23" t="s">
        <v>184</v>
      </c>
      <c r="G10" s="23" t="s">
        <v>73</v>
      </c>
      <c r="H10" s="382" t="s">
        <v>629</v>
      </c>
    </row>
    <row r="11" spans="1:13" ht="7.5" customHeight="1">
      <c r="A11" s="15"/>
      <c r="B11" s="15"/>
      <c r="C11" s="15"/>
      <c r="D11" s="44"/>
      <c r="E11" s="44"/>
      <c r="F11" s="44"/>
      <c r="G11" s="6"/>
      <c r="H11" s="383"/>
    </row>
    <row r="12" spans="1:13">
      <c r="A12" s="70" t="s">
        <v>0</v>
      </c>
      <c r="B12" s="80"/>
      <c r="C12" s="80"/>
      <c r="D12" s="80"/>
      <c r="E12" s="6">
        <f>SUM(E13:E21)/9</f>
        <v>83.244444444444454</v>
      </c>
      <c r="F12" s="80"/>
      <c r="G12" s="80"/>
      <c r="H12" s="80"/>
    </row>
    <row r="13" spans="1:13" ht="13.5" customHeight="1">
      <c r="A13" s="15" t="s">
        <v>1</v>
      </c>
      <c r="B13" s="44">
        <v>87.6</v>
      </c>
      <c r="C13" s="44">
        <v>86.5</v>
      </c>
      <c r="D13" s="21">
        <v>97.6</v>
      </c>
      <c r="E13" s="20">
        <v>93.3</v>
      </c>
      <c r="F13" s="21"/>
      <c r="G13" s="6" t="s">
        <v>76</v>
      </c>
      <c r="H13" s="12"/>
    </row>
    <row r="14" spans="1:13" ht="13.5" customHeight="1">
      <c r="A14" s="15" t="s">
        <v>2</v>
      </c>
      <c r="B14" s="44">
        <v>92.5</v>
      </c>
      <c r="C14" s="44">
        <v>86.2</v>
      </c>
      <c r="D14" s="21">
        <v>99.6</v>
      </c>
      <c r="E14" s="20">
        <v>85</v>
      </c>
      <c r="F14" s="21"/>
      <c r="G14" s="6" t="s">
        <v>76</v>
      </c>
      <c r="H14" s="6"/>
    </row>
    <row r="15" spans="1:13" ht="13.5" customHeight="1">
      <c r="A15" s="15" t="s">
        <v>3</v>
      </c>
      <c r="B15" s="44">
        <v>85.6</v>
      </c>
      <c r="C15" s="44">
        <v>76.599999999999994</v>
      </c>
      <c r="D15" s="21">
        <v>88.7</v>
      </c>
      <c r="E15" s="20">
        <v>82.6</v>
      </c>
      <c r="F15" s="21"/>
      <c r="G15" s="6" t="s">
        <v>76</v>
      </c>
      <c r="H15" s="12"/>
    </row>
    <row r="16" spans="1:13" ht="13.5" customHeight="1">
      <c r="A16" s="15" t="s">
        <v>4</v>
      </c>
      <c r="B16" s="44">
        <v>67.900000000000006</v>
      </c>
      <c r="C16" s="44">
        <v>69</v>
      </c>
      <c r="D16" s="21">
        <v>70.5</v>
      </c>
      <c r="E16" s="52">
        <v>64.02</v>
      </c>
      <c r="F16" s="21"/>
      <c r="G16" s="6" t="s">
        <v>76</v>
      </c>
      <c r="H16" s="12"/>
    </row>
    <row r="17" spans="1:8" ht="13.5" customHeight="1">
      <c r="A17" s="15" t="s">
        <v>5</v>
      </c>
      <c r="B17" s="44">
        <v>94.7</v>
      </c>
      <c r="C17" s="44">
        <v>95.6</v>
      </c>
      <c r="D17" s="21">
        <v>95</v>
      </c>
      <c r="E17" s="20">
        <v>89.04</v>
      </c>
      <c r="F17" s="21"/>
      <c r="G17" s="6" t="s">
        <v>76</v>
      </c>
      <c r="H17" s="6"/>
    </row>
    <row r="18" spans="1:8" ht="13.5" customHeight="1">
      <c r="A18" s="15" t="s">
        <v>6</v>
      </c>
      <c r="B18" s="44">
        <v>87.8</v>
      </c>
      <c r="C18" s="44">
        <v>87.9</v>
      </c>
      <c r="D18" s="21">
        <v>85.3</v>
      </c>
      <c r="E18" s="20">
        <v>92.08</v>
      </c>
      <c r="F18" s="21"/>
      <c r="G18" s="6" t="s">
        <v>76</v>
      </c>
      <c r="H18" s="12"/>
    </row>
    <row r="19" spans="1:8" ht="13.5" customHeight="1">
      <c r="A19" s="15" t="s">
        <v>7</v>
      </c>
      <c r="B19" s="44">
        <v>86</v>
      </c>
      <c r="C19" s="44">
        <v>72.5</v>
      </c>
      <c r="D19" s="21">
        <v>86.2</v>
      </c>
      <c r="E19" s="20">
        <v>86.08</v>
      </c>
      <c r="F19" s="21"/>
      <c r="G19" s="6" t="s">
        <v>76</v>
      </c>
      <c r="H19" s="12"/>
    </row>
    <row r="20" spans="1:8" ht="13.5" customHeight="1">
      <c r="A20" s="15" t="s">
        <v>8</v>
      </c>
      <c r="B20" s="44">
        <v>78.3</v>
      </c>
      <c r="C20" s="44">
        <v>69.5</v>
      </c>
      <c r="D20" s="21">
        <v>74.599999999999994</v>
      </c>
      <c r="E20" s="20">
        <v>72.069999999999993</v>
      </c>
      <c r="F20" s="21"/>
      <c r="G20" s="6" t="s">
        <v>76</v>
      </c>
      <c r="H20" s="12"/>
    </row>
    <row r="21" spans="1:8" ht="13.5" customHeight="1">
      <c r="A21" s="15" t="s">
        <v>9</v>
      </c>
      <c r="B21" s="44">
        <v>82.9</v>
      </c>
      <c r="C21" s="44">
        <v>79.900000000000006</v>
      </c>
      <c r="D21" s="21">
        <v>82.8</v>
      </c>
      <c r="E21" s="20">
        <v>85.01</v>
      </c>
      <c r="F21" s="21"/>
      <c r="G21" s="6" t="s">
        <v>76</v>
      </c>
      <c r="H21" s="12"/>
    </row>
    <row r="22" spans="1:8" ht="13.5" customHeight="1">
      <c r="A22" s="15"/>
      <c r="B22" s="44"/>
      <c r="C22" s="44"/>
      <c r="D22" s="44"/>
      <c r="E22" s="112"/>
      <c r="F22" s="44"/>
      <c r="G22" s="72"/>
      <c r="H22" s="72"/>
    </row>
    <row r="23" spans="1:8" ht="13.5" customHeight="1">
      <c r="A23" s="70" t="s">
        <v>10</v>
      </c>
      <c r="B23" s="80"/>
      <c r="C23" s="80"/>
      <c r="D23" s="80"/>
      <c r="E23" s="6">
        <f>SUM(E24:E29)/6</f>
        <v>76.87166666666667</v>
      </c>
      <c r="F23" s="80"/>
      <c r="G23" s="80"/>
      <c r="H23" s="80"/>
    </row>
    <row r="24" spans="1:8" ht="13.5" customHeight="1">
      <c r="A24" s="15" t="s">
        <v>11</v>
      </c>
      <c r="B24" s="44">
        <v>75.099999999999994</v>
      </c>
      <c r="C24" s="44">
        <v>79.3</v>
      </c>
      <c r="D24" s="21">
        <v>92.6</v>
      </c>
      <c r="E24" s="20">
        <v>78</v>
      </c>
      <c r="F24" s="21"/>
      <c r="G24" s="6" t="s">
        <v>76</v>
      </c>
      <c r="H24" s="6"/>
    </row>
    <row r="25" spans="1:8" ht="13.5" customHeight="1">
      <c r="A25" s="15" t="s">
        <v>12</v>
      </c>
      <c r="B25" s="44">
        <v>87.2</v>
      </c>
      <c r="C25" s="44">
        <v>92.1</v>
      </c>
      <c r="D25" s="21">
        <v>99.1</v>
      </c>
      <c r="E25" s="20">
        <v>83.07</v>
      </c>
      <c r="F25" s="21"/>
      <c r="G25" s="6" t="s">
        <v>76</v>
      </c>
      <c r="H25" s="12"/>
    </row>
    <row r="26" spans="1:8" ht="13.5" customHeight="1">
      <c r="A26" s="15" t="s">
        <v>13</v>
      </c>
      <c r="B26" s="44">
        <v>77.599999999999994</v>
      </c>
      <c r="C26" s="44">
        <v>74.400000000000006</v>
      </c>
      <c r="D26" s="21">
        <v>71.099999999999994</v>
      </c>
      <c r="E26" s="21">
        <v>72.040000000000006</v>
      </c>
      <c r="F26" s="21"/>
      <c r="G26" s="6" t="s">
        <v>76</v>
      </c>
      <c r="H26" s="13"/>
    </row>
    <row r="27" spans="1:8" ht="13.5" customHeight="1">
      <c r="A27" s="15" t="s">
        <v>14</v>
      </c>
      <c r="B27" s="44">
        <v>83.2</v>
      </c>
      <c r="C27" s="44">
        <v>83.5</v>
      </c>
      <c r="D27" s="21">
        <v>97.9</v>
      </c>
      <c r="E27" s="21">
        <v>73.09</v>
      </c>
      <c r="F27" s="21"/>
      <c r="G27" s="6" t="s">
        <v>76</v>
      </c>
      <c r="H27" s="12"/>
    </row>
    <row r="28" spans="1:8" ht="13.5" customHeight="1">
      <c r="A28" s="15" t="s">
        <v>15</v>
      </c>
      <c r="B28" s="44">
        <v>77</v>
      </c>
      <c r="C28" s="44">
        <v>75</v>
      </c>
      <c r="D28" s="21">
        <v>76.599999999999994</v>
      </c>
      <c r="E28" s="21">
        <v>78.010000000000005</v>
      </c>
      <c r="F28" s="21"/>
      <c r="G28" s="6" t="s">
        <v>76</v>
      </c>
      <c r="H28" s="12"/>
    </row>
    <row r="29" spans="1:8" ht="13.5" customHeight="1">
      <c r="A29" s="15" t="s">
        <v>16</v>
      </c>
      <c r="B29" s="44">
        <v>58.4</v>
      </c>
      <c r="C29" s="44">
        <v>77.7</v>
      </c>
      <c r="D29" s="21">
        <v>69.400000000000006</v>
      </c>
      <c r="E29" s="20">
        <v>77.02</v>
      </c>
      <c r="F29" s="21"/>
      <c r="G29" s="6" t="s">
        <v>76</v>
      </c>
      <c r="H29" s="12"/>
    </row>
    <row r="30" spans="1:8" ht="13.5" customHeight="1">
      <c r="A30" s="15"/>
      <c r="B30" s="44"/>
      <c r="C30" s="44"/>
      <c r="D30" s="44"/>
      <c r="E30" s="112"/>
      <c r="F30" s="44"/>
      <c r="G30" s="72"/>
      <c r="H30" s="72"/>
    </row>
    <row r="31" spans="1:8" ht="13.5" customHeight="1">
      <c r="A31" s="70" t="s">
        <v>17</v>
      </c>
      <c r="B31" s="80"/>
      <c r="C31" s="80"/>
      <c r="D31" s="80"/>
      <c r="E31" s="6">
        <f>SUM(E32:E40)/8</f>
        <v>66.041249999999991</v>
      </c>
      <c r="F31" s="80"/>
      <c r="G31" s="80"/>
      <c r="H31" s="80"/>
    </row>
    <row r="32" spans="1:8" ht="13.5" customHeight="1">
      <c r="A32" s="15" t="s">
        <v>18</v>
      </c>
      <c r="B32" s="44">
        <v>67.3</v>
      </c>
      <c r="C32" s="44">
        <v>71.8</v>
      </c>
      <c r="D32" s="21">
        <v>74.8</v>
      </c>
      <c r="E32" s="20">
        <v>73.03</v>
      </c>
      <c r="F32" s="21"/>
      <c r="G32" s="6" t="s">
        <v>76</v>
      </c>
      <c r="H32" s="6"/>
    </row>
    <row r="33" spans="1:8" ht="13.5" customHeight="1">
      <c r="A33" s="15" t="s">
        <v>19</v>
      </c>
      <c r="B33" s="44">
        <v>68.400000000000006</v>
      </c>
      <c r="C33" s="44">
        <v>61.5</v>
      </c>
      <c r="D33" s="21">
        <v>62.4</v>
      </c>
      <c r="E33" s="20">
        <v>61.05</v>
      </c>
      <c r="F33" s="21"/>
      <c r="G33" s="6" t="s">
        <v>76</v>
      </c>
      <c r="H33" s="6"/>
    </row>
    <row r="34" spans="1:8" ht="13.5" customHeight="1">
      <c r="A34" s="15" t="s">
        <v>20</v>
      </c>
      <c r="B34" s="44">
        <v>82.2</v>
      </c>
      <c r="C34" s="44">
        <v>78.7</v>
      </c>
      <c r="D34" s="21">
        <v>92.9</v>
      </c>
      <c r="E34" s="20">
        <v>86.07</v>
      </c>
      <c r="F34" s="21"/>
      <c r="G34" s="6" t="s">
        <v>76</v>
      </c>
      <c r="H34" s="12"/>
    </row>
    <row r="35" spans="1:8" ht="13.5" customHeight="1">
      <c r="A35" s="15" t="s">
        <v>21</v>
      </c>
      <c r="B35" s="44">
        <v>66.7</v>
      </c>
      <c r="C35" s="44">
        <v>71.599999999999994</v>
      </c>
      <c r="D35" s="21">
        <v>75.900000000000006</v>
      </c>
      <c r="E35" s="20">
        <v>50.05</v>
      </c>
      <c r="F35" s="21"/>
      <c r="G35" s="6" t="s">
        <v>76</v>
      </c>
      <c r="H35" s="6"/>
    </row>
    <row r="36" spans="1:8" ht="13.5" customHeight="1">
      <c r="A36" s="15" t="s">
        <v>22</v>
      </c>
      <c r="B36" s="44">
        <v>71.5</v>
      </c>
      <c r="C36" s="44">
        <v>66.900000000000006</v>
      </c>
      <c r="D36" s="21">
        <v>64</v>
      </c>
      <c r="E36" s="20">
        <v>62.01</v>
      </c>
      <c r="F36" s="21"/>
      <c r="G36" s="6" t="s">
        <v>76</v>
      </c>
      <c r="H36" s="6"/>
    </row>
    <row r="37" spans="1:8" ht="13.5" customHeight="1">
      <c r="A37" s="15" t="s">
        <v>23</v>
      </c>
      <c r="B37" s="44">
        <v>71.900000000000006</v>
      </c>
      <c r="C37" s="44">
        <v>71.8</v>
      </c>
      <c r="D37" s="21">
        <v>74.5</v>
      </c>
      <c r="E37" s="20">
        <v>65.010000000000005</v>
      </c>
      <c r="F37" s="21"/>
      <c r="G37" s="6" t="s">
        <v>76</v>
      </c>
      <c r="H37" s="12"/>
    </row>
    <row r="38" spans="1:8" ht="13.5" customHeight="1">
      <c r="A38" s="15" t="s">
        <v>24</v>
      </c>
      <c r="B38" s="44">
        <v>68.900000000000006</v>
      </c>
      <c r="C38" s="44">
        <v>69.900000000000006</v>
      </c>
      <c r="D38" s="21">
        <v>75.8</v>
      </c>
      <c r="E38" s="20">
        <v>68.06</v>
      </c>
      <c r="F38" s="21"/>
      <c r="G38" s="6" t="s">
        <v>76</v>
      </c>
      <c r="H38" s="6"/>
    </row>
    <row r="39" spans="1:8" ht="13.5" customHeight="1">
      <c r="A39" s="15" t="s">
        <v>25</v>
      </c>
      <c r="B39" s="44">
        <v>73.5</v>
      </c>
      <c r="C39" s="44">
        <v>73.900000000000006</v>
      </c>
      <c r="D39" s="21">
        <v>92.2</v>
      </c>
      <c r="E39" s="20">
        <v>63.05</v>
      </c>
      <c r="F39" s="21"/>
      <c r="G39" s="6" t="s">
        <v>76</v>
      </c>
      <c r="H39" s="6"/>
    </row>
    <row r="40" spans="1:8" ht="13.5" customHeight="1">
      <c r="A40" s="15"/>
      <c r="B40" s="44"/>
      <c r="C40" s="44"/>
      <c r="D40" s="44"/>
      <c r="E40" s="112"/>
      <c r="F40" s="44"/>
      <c r="G40" s="72"/>
      <c r="H40" s="72"/>
    </row>
    <row r="41" spans="1:8" ht="33" customHeight="1">
      <c r="A41" s="111" t="s">
        <v>92</v>
      </c>
      <c r="B41" s="113"/>
      <c r="C41" s="113"/>
      <c r="D41" s="80"/>
      <c r="E41" s="6">
        <f>SUM(E42:E53)/12</f>
        <v>68.381666666666675</v>
      </c>
      <c r="F41" s="80"/>
      <c r="G41" s="80"/>
      <c r="H41" s="80"/>
    </row>
    <row r="42" spans="1:8" ht="13.5" customHeight="1">
      <c r="A42" s="15" t="s">
        <v>26</v>
      </c>
      <c r="B42" s="44">
        <v>61.9</v>
      </c>
      <c r="C42" s="44">
        <v>68.3</v>
      </c>
      <c r="D42" s="21">
        <v>73.3</v>
      </c>
      <c r="E42" s="20">
        <v>71.03</v>
      </c>
      <c r="F42" s="21"/>
      <c r="G42" s="6" t="s">
        <v>76</v>
      </c>
      <c r="H42" s="12"/>
    </row>
    <row r="43" spans="1:8" ht="13.5" customHeight="1">
      <c r="A43" s="15" t="s">
        <v>27</v>
      </c>
      <c r="B43" s="44">
        <v>78.8</v>
      </c>
      <c r="C43" s="44">
        <v>73.8</v>
      </c>
      <c r="D43" s="21">
        <v>80.7</v>
      </c>
      <c r="E43" s="20">
        <v>71.03</v>
      </c>
      <c r="F43" s="21"/>
      <c r="G43" s="6" t="s">
        <v>76</v>
      </c>
      <c r="H43" s="6"/>
    </row>
    <row r="44" spans="1:8" ht="13.5" customHeight="1">
      <c r="A44" s="15" t="s">
        <v>28</v>
      </c>
      <c r="B44" s="44">
        <v>72.8</v>
      </c>
      <c r="C44" s="44">
        <v>72.400000000000006</v>
      </c>
      <c r="D44" s="21">
        <v>100</v>
      </c>
      <c r="E44" s="20">
        <v>67.05</v>
      </c>
      <c r="F44" s="21"/>
      <c r="G44" s="6" t="s">
        <v>76</v>
      </c>
      <c r="H44" s="6"/>
    </row>
    <row r="45" spans="1:8" ht="13.5" customHeight="1">
      <c r="A45" s="15" t="s">
        <v>29</v>
      </c>
      <c r="B45" s="44">
        <v>70.400000000000006</v>
      </c>
      <c r="C45" s="44">
        <v>66.5</v>
      </c>
      <c r="D45" s="21">
        <v>100</v>
      </c>
      <c r="E45" s="20">
        <v>67.010000000000005</v>
      </c>
      <c r="F45" s="21"/>
      <c r="G45" s="6" t="s">
        <v>76</v>
      </c>
      <c r="H45" s="6"/>
    </row>
    <row r="46" spans="1:8" ht="13.5" customHeight="1">
      <c r="A46" s="15" t="s">
        <v>30</v>
      </c>
      <c r="B46" s="44">
        <v>68</v>
      </c>
      <c r="C46" s="44">
        <v>67.8</v>
      </c>
      <c r="D46" s="21">
        <v>99.1</v>
      </c>
      <c r="E46" s="20">
        <v>63.03</v>
      </c>
      <c r="F46" s="21"/>
      <c r="G46" s="6" t="s">
        <v>76</v>
      </c>
      <c r="H46" s="12"/>
    </row>
    <row r="47" spans="1:8" ht="13.5" customHeight="1">
      <c r="A47" s="15" t="s">
        <v>31</v>
      </c>
      <c r="B47" s="44">
        <v>70.2</v>
      </c>
      <c r="C47" s="44">
        <v>71.900000000000006</v>
      </c>
      <c r="D47" s="21">
        <v>77.900000000000006</v>
      </c>
      <c r="E47" s="20">
        <v>66.010000000000005</v>
      </c>
      <c r="F47" s="21"/>
      <c r="G47" s="6" t="s">
        <v>76</v>
      </c>
      <c r="H47" s="12"/>
    </row>
    <row r="48" spans="1:8" ht="13.5" customHeight="1">
      <c r="A48" s="15" t="s">
        <v>32</v>
      </c>
      <c r="B48" s="44">
        <v>49.3</v>
      </c>
      <c r="C48" s="44">
        <v>52</v>
      </c>
      <c r="D48" s="21">
        <v>53.8</v>
      </c>
      <c r="E48" s="53">
        <v>51.06</v>
      </c>
      <c r="F48" s="21"/>
      <c r="G48" s="6" t="s">
        <v>76</v>
      </c>
      <c r="H48" s="12"/>
    </row>
    <row r="49" spans="1:8" ht="13.5" customHeight="1">
      <c r="A49" s="15" t="s">
        <v>33</v>
      </c>
      <c r="B49" s="44">
        <v>80.599999999999994</v>
      </c>
      <c r="C49" s="44">
        <v>74.3</v>
      </c>
      <c r="D49" s="21">
        <v>73.599999999999994</v>
      </c>
      <c r="E49" s="20">
        <v>73.08</v>
      </c>
      <c r="F49" s="21"/>
      <c r="G49" s="6" t="s">
        <v>76</v>
      </c>
      <c r="H49" s="12"/>
    </row>
    <row r="50" spans="1:8" ht="13.5" customHeight="1">
      <c r="A50" s="15" t="s">
        <v>34</v>
      </c>
      <c r="B50" s="44">
        <v>49.9</v>
      </c>
      <c r="C50" s="44">
        <v>57.6</v>
      </c>
      <c r="D50" s="21">
        <v>62.2</v>
      </c>
      <c r="E50" s="20">
        <v>58.07</v>
      </c>
      <c r="F50" s="21"/>
      <c r="G50" s="6" t="s">
        <v>76</v>
      </c>
      <c r="H50" s="12"/>
    </row>
    <row r="51" spans="1:8" ht="13.5" customHeight="1">
      <c r="A51" s="15" t="s">
        <v>35</v>
      </c>
      <c r="B51" s="44">
        <v>65.400000000000006</v>
      </c>
      <c r="C51" s="44">
        <v>65.7</v>
      </c>
      <c r="D51" s="21">
        <v>99</v>
      </c>
      <c r="E51" s="20">
        <v>65.09</v>
      </c>
      <c r="F51" s="21"/>
      <c r="G51" s="6" t="s">
        <v>76</v>
      </c>
      <c r="H51" s="12"/>
    </row>
    <row r="52" spans="1:8" ht="13.5" customHeight="1">
      <c r="A52" s="15" t="s">
        <v>36</v>
      </c>
      <c r="B52" s="44">
        <v>97.7</v>
      </c>
      <c r="C52" s="44">
        <v>89.6</v>
      </c>
      <c r="D52" s="21">
        <v>100</v>
      </c>
      <c r="E52" s="20">
        <v>84.09</v>
      </c>
      <c r="F52" s="21"/>
      <c r="G52" s="6" t="s">
        <v>76</v>
      </c>
      <c r="H52" s="12"/>
    </row>
    <row r="53" spans="1:8" ht="13.5" customHeight="1">
      <c r="A53" s="15" t="s">
        <v>37</v>
      </c>
      <c r="B53" s="44">
        <v>91.4</v>
      </c>
      <c r="C53" s="44">
        <v>84.6</v>
      </c>
      <c r="D53" s="21">
        <v>89.3</v>
      </c>
      <c r="E53" s="20">
        <v>84.03</v>
      </c>
      <c r="F53" s="21"/>
      <c r="G53" s="6" t="s">
        <v>76</v>
      </c>
      <c r="H53" s="12"/>
    </row>
    <row r="54" spans="1:8" ht="13.5" customHeight="1">
      <c r="A54" s="15"/>
      <c r="B54" s="44"/>
      <c r="C54" s="44"/>
      <c r="D54" s="44"/>
      <c r="E54" s="112"/>
      <c r="F54" s="44"/>
      <c r="G54" s="72"/>
      <c r="H54" s="72"/>
    </row>
    <row r="55" spans="1:8" ht="13.5" customHeight="1">
      <c r="A55" s="70" t="s">
        <v>38</v>
      </c>
      <c r="B55" s="80"/>
      <c r="C55" s="80"/>
      <c r="D55" s="80"/>
      <c r="E55" s="6">
        <v>76.88</v>
      </c>
      <c r="F55" s="80"/>
      <c r="G55" s="80"/>
      <c r="H55" s="80"/>
    </row>
    <row r="56" spans="1:8" ht="13.5" customHeight="1">
      <c r="A56" s="15" t="s">
        <v>39</v>
      </c>
      <c r="B56" s="44">
        <v>73</v>
      </c>
      <c r="C56" s="44">
        <v>72.5</v>
      </c>
      <c r="D56" s="21">
        <v>73.900000000000006</v>
      </c>
      <c r="E56" s="20">
        <v>69.069999999999993</v>
      </c>
      <c r="F56" s="21"/>
      <c r="G56" s="6" t="s">
        <v>76</v>
      </c>
      <c r="H56" s="12"/>
    </row>
    <row r="57" spans="1:8" ht="13.5" customHeight="1">
      <c r="A57" s="15" t="s">
        <v>40</v>
      </c>
      <c r="B57" s="44">
        <v>80.400000000000006</v>
      </c>
      <c r="C57" s="44">
        <v>82</v>
      </c>
      <c r="D57" s="21">
        <v>82.2</v>
      </c>
      <c r="E57" s="20">
        <v>77.069999999999993</v>
      </c>
      <c r="F57" s="21"/>
      <c r="G57" s="6" t="s">
        <v>76</v>
      </c>
      <c r="H57" s="12"/>
    </row>
    <row r="58" spans="1:8" ht="13.5" customHeight="1">
      <c r="A58" s="15" t="s">
        <v>41</v>
      </c>
      <c r="B58" s="44">
        <v>61.6</v>
      </c>
      <c r="C58" s="44">
        <v>70.900000000000006</v>
      </c>
      <c r="D58" s="21">
        <v>84.7</v>
      </c>
      <c r="E58" s="20">
        <v>72.03</v>
      </c>
      <c r="F58" s="21"/>
      <c r="G58" s="6" t="s">
        <v>76</v>
      </c>
      <c r="H58" s="12"/>
    </row>
    <row r="59" spans="1:8" ht="13.5" customHeight="1">
      <c r="A59" s="15" t="s">
        <v>42</v>
      </c>
      <c r="B59" s="44">
        <v>74.400000000000006</v>
      </c>
      <c r="C59" s="44">
        <v>80.5</v>
      </c>
      <c r="D59" s="21">
        <v>86.6</v>
      </c>
      <c r="E59" s="20">
        <v>87.03</v>
      </c>
      <c r="F59" s="21"/>
      <c r="G59" s="6" t="s">
        <v>76</v>
      </c>
      <c r="H59" s="12"/>
    </row>
    <row r="60" spans="1:8" ht="13.5" customHeight="1">
      <c r="A60" s="15" t="s">
        <v>43</v>
      </c>
      <c r="B60" s="44">
        <v>64.599999999999994</v>
      </c>
      <c r="C60" s="44">
        <v>70.2</v>
      </c>
      <c r="D60" s="21">
        <v>82</v>
      </c>
      <c r="E60" s="20">
        <v>71.010000000000005</v>
      </c>
      <c r="F60" s="21"/>
      <c r="G60" s="6" t="s">
        <v>76</v>
      </c>
      <c r="H60" s="12"/>
    </row>
    <row r="61" spans="1:8" ht="13.5" customHeight="1">
      <c r="A61" s="15" t="s">
        <v>44</v>
      </c>
      <c r="B61" s="44">
        <v>82.6</v>
      </c>
      <c r="C61" s="44">
        <v>87.8</v>
      </c>
      <c r="D61" s="21">
        <v>100</v>
      </c>
      <c r="E61" s="20">
        <v>85.07</v>
      </c>
      <c r="F61" s="21"/>
      <c r="G61" s="6" t="s">
        <v>76</v>
      </c>
      <c r="H61" s="12"/>
    </row>
    <row r="62" spans="1:8" ht="13.5" customHeight="1">
      <c r="A62" s="15"/>
      <c r="B62" s="44"/>
      <c r="C62" s="44"/>
      <c r="D62" s="44"/>
      <c r="E62" s="21"/>
      <c r="F62" s="44"/>
      <c r="G62" s="72"/>
      <c r="H62" s="72"/>
    </row>
    <row r="63" spans="1:8" ht="13.5" customHeight="1">
      <c r="A63" s="70" t="s">
        <v>45</v>
      </c>
      <c r="B63" s="80"/>
      <c r="C63" s="80"/>
      <c r="D63" s="80"/>
      <c r="E63" s="6">
        <v>70.040000000000006</v>
      </c>
      <c r="F63" s="80"/>
      <c r="G63" s="80"/>
      <c r="H63" s="80"/>
    </row>
    <row r="64" spans="1:8" ht="13.5" customHeight="1">
      <c r="A64" s="15" t="s">
        <v>47</v>
      </c>
      <c r="B64" s="44">
        <v>81.400000000000006</v>
      </c>
      <c r="C64" s="44">
        <v>78.900000000000006</v>
      </c>
      <c r="D64" s="21">
        <v>84.3</v>
      </c>
      <c r="E64" s="20">
        <v>76.03</v>
      </c>
      <c r="F64" s="21"/>
      <c r="G64" s="6" t="s">
        <v>76</v>
      </c>
      <c r="H64" s="12"/>
    </row>
    <row r="65" spans="1:8" ht="13.5" customHeight="1">
      <c r="A65" s="15" t="s">
        <v>50</v>
      </c>
      <c r="B65" s="44">
        <v>70.5</v>
      </c>
      <c r="C65" s="44">
        <v>80.099999999999994</v>
      </c>
      <c r="D65" s="21">
        <v>71.599999999999994</v>
      </c>
      <c r="E65" s="21">
        <v>70.06</v>
      </c>
      <c r="F65" s="21"/>
      <c r="G65" s="6" t="s">
        <v>76</v>
      </c>
      <c r="H65" s="6"/>
    </row>
    <row r="66" spans="1:8" ht="13.5" customHeight="1">
      <c r="A66" s="15" t="s">
        <v>49</v>
      </c>
      <c r="B66" s="44">
        <v>75.7</v>
      </c>
      <c r="C66" s="44">
        <v>80.3</v>
      </c>
      <c r="D66" s="21">
        <v>91.4</v>
      </c>
      <c r="E66" s="21">
        <v>78.02</v>
      </c>
      <c r="F66" s="21"/>
      <c r="G66" s="6" t="s">
        <v>76</v>
      </c>
      <c r="H66" s="6"/>
    </row>
    <row r="67" spans="1:8" ht="13.5" customHeight="1">
      <c r="A67" s="15" t="s">
        <v>48</v>
      </c>
      <c r="B67" s="44">
        <v>74.8</v>
      </c>
      <c r="C67" s="44">
        <v>76</v>
      </c>
      <c r="D67" s="21">
        <v>80.099999999999994</v>
      </c>
      <c r="E67" s="21">
        <v>64.02</v>
      </c>
      <c r="F67" s="21"/>
      <c r="G67" s="6" t="s">
        <v>76</v>
      </c>
      <c r="H67" s="12"/>
    </row>
    <row r="68" spans="1:8" ht="13.5" customHeight="1">
      <c r="A68" s="15" t="s">
        <v>46</v>
      </c>
      <c r="B68" s="44">
        <v>75.3</v>
      </c>
      <c r="C68" s="44">
        <v>71.8</v>
      </c>
      <c r="D68" s="21">
        <v>72.3</v>
      </c>
      <c r="E68" s="21">
        <v>62.05</v>
      </c>
      <c r="F68" s="21"/>
      <c r="G68" s="6" t="s">
        <v>76</v>
      </c>
      <c r="H68" s="12"/>
    </row>
    <row r="69" spans="1:8" ht="13.5" customHeight="1">
      <c r="A69" s="15"/>
      <c r="B69" s="44"/>
      <c r="C69" s="44"/>
      <c r="D69" s="44"/>
      <c r="E69" s="21"/>
      <c r="F69" s="44"/>
      <c r="G69" s="72"/>
      <c r="H69" s="72"/>
    </row>
    <row r="70" spans="1:8" ht="13.5" customHeight="1">
      <c r="A70" s="70" t="s">
        <v>51</v>
      </c>
      <c r="B70" s="80"/>
      <c r="C70" s="80"/>
      <c r="D70" s="80"/>
      <c r="E70" s="6">
        <v>69.88</v>
      </c>
      <c r="F70" s="80"/>
      <c r="G70" s="80"/>
      <c r="H70" s="80"/>
    </row>
    <row r="71" spans="1:8" ht="13.5" customHeight="1">
      <c r="A71" s="15" t="s">
        <v>54</v>
      </c>
      <c r="B71" s="44">
        <v>74</v>
      </c>
      <c r="C71" s="44">
        <v>67</v>
      </c>
      <c r="D71" s="21">
        <v>75.3</v>
      </c>
      <c r="E71" s="21">
        <v>71.05</v>
      </c>
      <c r="F71" s="21"/>
      <c r="G71" s="6" t="s">
        <v>76</v>
      </c>
      <c r="H71" s="12"/>
    </row>
    <row r="72" spans="1:8" ht="13.5" customHeight="1">
      <c r="A72" s="15" t="s">
        <v>52</v>
      </c>
      <c r="B72" s="44">
        <v>60.9</v>
      </c>
      <c r="C72" s="44">
        <v>68.2</v>
      </c>
      <c r="D72" s="21">
        <v>68.5</v>
      </c>
      <c r="E72" s="21">
        <v>66.09</v>
      </c>
      <c r="F72" s="21"/>
      <c r="G72" s="6" t="s">
        <v>76</v>
      </c>
      <c r="H72" s="6"/>
    </row>
    <row r="73" spans="1:8" ht="13.5" customHeight="1">
      <c r="A73" s="15" t="s">
        <v>53</v>
      </c>
      <c r="B73" s="44">
        <v>68.8</v>
      </c>
      <c r="C73" s="44">
        <v>67</v>
      </c>
      <c r="D73" s="21">
        <v>67.099999999999994</v>
      </c>
      <c r="E73" s="21">
        <v>63.04</v>
      </c>
      <c r="F73" s="21"/>
      <c r="G73" s="6" t="s">
        <v>76</v>
      </c>
      <c r="H73" s="6"/>
    </row>
    <row r="74" spans="1:8" ht="13.5" customHeight="1">
      <c r="A74" s="15" t="s">
        <v>56</v>
      </c>
      <c r="B74" s="44">
        <v>94.1</v>
      </c>
      <c r="C74" s="44">
        <v>69.2</v>
      </c>
      <c r="D74" s="21">
        <v>100</v>
      </c>
      <c r="E74" s="21">
        <v>66.06</v>
      </c>
      <c r="F74" s="21"/>
      <c r="G74" s="6" t="s">
        <v>76</v>
      </c>
      <c r="H74" s="12"/>
    </row>
    <row r="75" spans="1:8" ht="13.5" customHeight="1">
      <c r="A75" s="15" t="s">
        <v>57</v>
      </c>
      <c r="B75" s="44">
        <v>83.7</v>
      </c>
      <c r="C75" s="44">
        <v>76</v>
      </c>
      <c r="D75" s="21">
        <v>80.8</v>
      </c>
      <c r="E75" s="21">
        <v>77.06</v>
      </c>
      <c r="F75" s="21"/>
      <c r="G75" s="6" t="s">
        <v>76</v>
      </c>
      <c r="H75" s="12"/>
    </row>
    <row r="76" spans="1:8" ht="13.5" customHeight="1">
      <c r="A76" s="15" t="s">
        <v>55</v>
      </c>
      <c r="B76" s="44">
        <v>74.400000000000006</v>
      </c>
      <c r="C76" s="44">
        <v>82.1</v>
      </c>
      <c r="D76" s="21">
        <v>84.4</v>
      </c>
      <c r="E76" s="21">
        <v>76</v>
      </c>
      <c r="F76" s="21"/>
      <c r="G76" s="6" t="s">
        <v>76</v>
      </c>
      <c r="H76" s="12"/>
    </row>
    <row r="77" spans="1:8" ht="13.5" customHeight="1">
      <c r="A77" s="15"/>
      <c r="B77" s="44"/>
      <c r="C77" s="44"/>
      <c r="D77" s="44"/>
      <c r="E77" s="21"/>
      <c r="F77" s="44"/>
      <c r="G77" s="72"/>
      <c r="H77" s="72"/>
    </row>
    <row r="78" spans="1:8" ht="13.5" customHeight="1">
      <c r="A78" s="70" t="s">
        <v>93</v>
      </c>
      <c r="B78" s="80"/>
      <c r="C78" s="80"/>
      <c r="D78" s="80"/>
      <c r="E78" s="6">
        <v>58.65</v>
      </c>
      <c r="F78" s="80"/>
      <c r="G78" s="80"/>
      <c r="H78" s="80"/>
    </row>
    <row r="79" spans="1:8" ht="13.5" customHeight="1">
      <c r="A79" s="15" t="s">
        <v>58</v>
      </c>
      <c r="B79" s="44">
        <v>69</v>
      </c>
      <c r="C79" s="44">
        <v>62.5</v>
      </c>
      <c r="D79" s="21">
        <v>59.1</v>
      </c>
      <c r="E79" s="52">
        <v>58.04</v>
      </c>
      <c r="F79" s="21"/>
      <c r="G79" s="6" t="s">
        <v>76</v>
      </c>
      <c r="H79" s="6"/>
    </row>
    <row r="80" spans="1:8" ht="13.5" customHeight="1">
      <c r="A80" s="15" t="s">
        <v>59</v>
      </c>
      <c r="B80" s="44">
        <v>65.2</v>
      </c>
      <c r="C80" s="44">
        <v>60.4</v>
      </c>
      <c r="D80" s="21">
        <v>56.1</v>
      </c>
      <c r="E80" s="21">
        <v>50.05</v>
      </c>
      <c r="F80" s="21"/>
      <c r="G80" s="6" t="s">
        <v>76</v>
      </c>
      <c r="H80" s="6"/>
    </row>
    <row r="81" spans="1:12" ht="13.5" customHeight="1">
      <c r="A81" s="15" t="s">
        <v>60</v>
      </c>
      <c r="B81" s="44">
        <v>75</v>
      </c>
      <c r="C81" s="44">
        <v>69.2</v>
      </c>
      <c r="D81" s="21">
        <v>67.400000000000006</v>
      </c>
      <c r="E81" s="21">
        <v>59.08</v>
      </c>
      <c r="F81" s="21"/>
      <c r="G81" s="6" t="s">
        <v>76</v>
      </c>
      <c r="H81" s="6"/>
    </row>
    <row r="82" spans="1:12" ht="13.5" customHeight="1">
      <c r="A82" s="15" t="s">
        <v>61</v>
      </c>
      <c r="B82" s="44">
        <v>67.5</v>
      </c>
      <c r="C82" s="44">
        <v>60.3</v>
      </c>
      <c r="D82" s="21">
        <v>66.900000000000006</v>
      </c>
      <c r="E82" s="20">
        <v>62.02</v>
      </c>
      <c r="F82" s="21"/>
      <c r="G82" s="6" t="s">
        <v>76</v>
      </c>
      <c r="H82" s="12"/>
    </row>
    <row r="83" spans="1:12" ht="13.5" customHeight="1">
      <c r="A83" s="15" t="s">
        <v>62</v>
      </c>
      <c r="B83" s="44">
        <v>63.1</v>
      </c>
      <c r="C83" s="44">
        <v>64.900000000000006</v>
      </c>
      <c r="D83" s="21">
        <v>55.1</v>
      </c>
      <c r="E83" s="21">
        <v>64.08</v>
      </c>
      <c r="F83" s="21"/>
      <c r="G83" s="6" t="s">
        <v>76</v>
      </c>
      <c r="H83" s="6"/>
    </row>
    <row r="84" spans="1:12" ht="13.5" customHeight="1">
      <c r="A84" s="15"/>
      <c r="B84" s="44"/>
      <c r="C84" s="44"/>
      <c r="D84" s="44"/>
      <c r="E84" s="21"/>
      <c r="F84" s="44"/>
      <c r="G84" s="72"/>
      <c r="H84" s="72"/>
    </row>
    <row r="85" spans="1:12" ht="13.5" customHeight="1">
      <c r="A85" s="70" t="s">
        <v>63</v>
      </c>
      <c r="B85" s="80"/>
      <c r="C85" s="80"/>
      <c r="D85" s="80"/>
      <c r="E85" s="6">
        <v>62.46</v>
      </c>
      <c r="F85" s="80"/>
      <c r="G85" s="80"/>
      <c r="H85" s="80"/>
    </row>
    <row r="86" spans="1:12" ht="13.5" customHeight="1">
      <c r="A86" s="15" t="s">
        <v>64</v>
      </c>
      <c r="B86" s="44">
        <v>60.9</v>
      </c>
      <c r="C86" s="44">
        <v>64.2</v>
      </c>
      <c r="D86" s="21">
        <v>54</v>
      </c>
      <c r="E86" s="21">
        <v>64.08</v>
      </c>
      <c r="F86" s="21"/>
      <c r="G86" s="6" t="s">
        <v>76</v>
      </c>
      <c r="H86" s="12"/>
    </row>
    <row r="87" spans="1:12" ht="13.5" customHeight="1">
      <c r="A87" s="15" t="s">
        <v>65</v>
      </c>
      <c r="B87" s="44">
        <v>78.099999999999994</v>
      </c>
      <c r="C87" s="44">
        <v>80.7</v>
      </c>
      <c r="D87" s="21">
        <v>79.900000000000006</v>
      </c>
      <c r="E87" s="21">
        <v>72.08</v>
      </c>
      <c r="F87" s="21"/>
      <c r="G87" s="6" t="s">
        <v>76</v>
      </c>
      <c r="H87" s="12"/>
    </row>
    <row r="88" spans="1:12" ht="13.5" customHeight="1">
      <c r="A88" s="15" t="s">
        <v>66</v>
      </c>
      <c r="B88" s="44">
        <v>61.3</v>
      </c>
      <c r="C88" s="44">
        <v>55.1</v>
      </c>
      <c r="D88" s="21">
        <v>53.4</v>
      </c>
      <c r="E88" s="21">
        <v>50.08</v>
      </c>
      <c r="F88" s="21"/>
      <c r="G88" s="6" t="s">
        <v>76</v>
      </c>
      <c r="H88" s="12"/>
    </row>
    <row r="89" spans="1:12" ht="13.5" customHeight="1">
      <c r="A89" s="15" t="s">
        <v>67</v>
      </c>
      <c r="B89" s="44">
        <v>73.5</v>
      </c>
      <c r="C89" s="44">
        <v>74.900000000000006</v>
      </c>
      <c r="D89" s="21">
        <v>75.8</v>
      </c>
      <c r="E89" s="21">
        <v>62.04</v>
      </c>
      <c r="F89" s="21"/>
      <c r="G89" s="6" t="s">
        <v>76</v>
      </c>
      <c r="H89" s="6"/>
    </row>
    <row r="90" spans="1:12" ht="13.5" customHeight="1">
      <c r="A90" s="15" t="s">
        <v>68</v>
      </c>
      <c r="B90" s="44">
        <v>77.7</v>
      </c>
      <c r="C90" s="44">
        <v>79.400000000000006</v>
      </c>
      <c r="D90" s="21">
        <v>69.7</v>
      </c>
      <c r="E90" s="21">
        <v>64.02</v>
      </c>
      <c r="F90" s="21"/>
      <c r="G90" s="6" t="s">
        <v>76</v>
      </c>
      <c r="H90" s="12"/>
      <c r="L90" s="2" t="s">
        <v>69</v>
      </c>
    </row>
    <row r="91" spans="1:12" ht="9.75" customHeight="1">
      <c r="A91" s="15"/>
      <c r="B91" s="15"/>
      <c r="C91" s="15"/>
      <c r="D91" s="15"/>
      <c r="E91" s="38"/>
      <c r="F91" s="15"/>
      <c r="G91" s="72"/>
      <c r="H91" s="72"/>
    </row>
    <row r="92" spans="1:12">
      <c r="A92" s="3" t="s">
        <v>74</v>
      </c>
      <c r="B92" s="40"/>
      <c r="C92" s="40"/>
      <c r="D92" s="3"/>
      <c r="F92"/>
    </row>
    <row r="93" spans="1:12">
      <c r="A93" s="3" t="s">
        <v>75</v>
      </c>
      <c r="B93" s="40"/>
      <c r="C93" s="40"/>
      <c r="F93"/>
    </row>
    <row r="94" spans="1:12">
      <c r="A94" s="10"/>
      <c r="B94" s="42"/>
      <c r="C94" s="42"/>
      <c r="D94" s="10"/>
      <c r="F94"/>
    </row>
  </sheetData>
  <mergeCells count="10">
    <mergeCell ref="H10:H11"/>
    <mergeCell ref="A1:H1"/>
    <mergeCell ref="A2:H2"/>
    <mergeCell ref="A4:H4"/>
    <mergeCell ref="A5:H5"/>
    <mergeCell ref="A9:H9"/>
    <mergeCell ref="A6:H6"/>
    <mergeCell ref="A3:H3"/>
    <mergeCell ref="A7:H7"/>
    <mergeCell ref="A8:H8"/>
  </mergeCells>
  <pageMargins left="0.51181102362204722" right="0.24" top="0.34" bottom="0.28000000000000003" header="0.17" footer="0.17"/>
  <pageSetup paperSize="9" scale="57" orientation="portrait" r:id="rId1"/>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2"/>
  <sheetViews>
    <sheetView workbookViewId="0">
      <selection activeCell="H11" sqref="H11:H12"/>
    </sheetView>
  </sheetViews>
  <sheetFormatPr defaultColWidth="30.85546875" defaultRowHeight="15"/>
  <cols>
    <col min="1" max="1" width="38.5703125" style="28" customWidth="1"/>
    <col min="2" max="2" width="17" style="39" customWidth="1"/>
    <col min="3" max="3" width="16" style="39" bestFit="1" customWidth="1"/>
    <col min="4" max="5" width="16" style="28" bestFit="1" customWidth="1"/>
    <col min="6" max="6" width="13.28515625" style="28" customWidth="1"/>
    <col min="7" max="7" width="13.7109375" style="28" customWidth="1"/>
    <col min="8" max="8" width="32" style="28" customWidth="1"/>
    <col min="9" max="16384" width="30.85546875" style="28"/>
  </cols>
  <sheetData>
    <row r="1" spans="1:13">
      <c r="A1" s="344" t="s">
        <v>70</v>
      </c>
      <c r="B1" s="344"/>
      <c r="C1" s="344"/>
      <c r="D1" s="344"/>
      <c r="E1" s="344"/>
      <c r="F1" s="344"/>
      <c r="G1" s="344"/>
      <c r="H1" s="344"/>
      <c r="I1" s="1"/>
      <c r="J1" s="1"/>
      <c r="K1" s="1"/>
    </row>
    <row r="2" spans="1:13">
      <c r="A2" s="344" t="s">
        <v>191</v>
      </c>
      <c r="B2" s="344"/>
      <c r="C2" s="344"/>
      <c r="D2" s="344"/>
      <c r="E2" s="344"/>
      <c r="F2" s="344"/>
      <c r="G2" s="344"/>
      <c r="H2" s="344"/>
      <c r="I2" s="1"/>
      <c r="J2" s="32"/>
      <c r="K2" s="32"/>
    </row>
    <row r="3" spans="1:13" ht="9" customHeight="1">
      <c r="A3" s="391"/>
      <c r="B3" s="391"/>
      <c r="C3" s="391"/>
      <c r="D3" s="391"/>
      <c r="E3" s="391"/>
      <c r="F3" s="391"/>
      <c r="G3" s="391"/>
      <c r="H3" s="391"/>
      <c r="I3" s="32"/>
      <c r="J3" s="32"/>
      <c r="K3" s="32"/>
    </row>
    <row r="4" spans="1:13" ht="34.5" customHeight="1">
      <c r="A4" s="343" t="s">
        <v>114</v>
      </c>
      <c r="B4" s="343"/>
      <c r="C4" s="343"/>
      <c r="D4" s="343"/>
      <c r="E4" s="343"/>
      <c r="F4" s="343"/>
      <c r="G4" s="343"/>
      <c r="H4" s="343"/>
      <c r="I4" s="11"/>
      <c r="J4" s="11"/>
      <c r="K4" s="11"/>
      <c r="L4" s="11"/>
      <c r="M4" s="4"/>
    </row>
    <row r="5" spans="1:13" ht="11.25" customHeight="1">
      <c r="A5" s="392"/>
      <c r="B5" s="392"/>
      <c r="C5" s="392"/>
      <c r="D5" s="392"/>
      <c r="E5" s="392"/>
      <c r="F5" s="392"/>
      <c r="G5" s="392"/>
      <c r="H5" s="392"/>
      <c r="I5" s="4"/>
      <c r="J5" s="4"/>
      <c r="K5" s="4"/>
      <c r="L5" s="4"/>
      <c r="M5" s="4"/>
    </row>
    <row r="6" spans="1:13" ht="26.25" customHeight="1">
      <c r="A6" s="343" t="s">
        <v>149</v>
      </c>
      <c r="B6" s="343"/>
      <c r="C6" s="343"/>
      <c r="D6" s="343"/>
      <c r="E6" s="343"/>
      <c r="F6" s="343"/>
      <c r="G6" s="343"/>
      <c r="H6" s="343"/>
      <c r="I6" s="4"/>
      <c r="J6" s="4"/>
      <c r="K6" s="4"/>
      <c r="L6" s="4"/>
      <c r="M6" s="4"/>
    </row>
    <row r="7" spans="1:13" ht="13.5" customHeight="1">
      <c r="A7" s="343"/>
      <c r="B7" s="343"/>
      <c r="C7" s="343"/>
      <c r="D7" s="343"/>
      <c r="E7" s="343"/>
      <c r="F7" s="343"/>
      <c r="G7" s="343"/>
      <c r="H7" s="343"/>
      <c r="I7" s="4"/>
      <c r="J7" s="4"/>
      <c r="K7" s="4"/>
      <c r="L7" s="4"/>
      <c r="M7" s="4"/>
    </row>
    <row r="8" spans="1:13" ht="17.25" customHeight="1">
      <c r="A8" s="342" t="s">
        <v>150</v>
      </c>
      <c r="B8" s="342"/>
      <c r="C8" s="342"/>
      <c r="D8" s="342"/>
      <c r="E8" s="342"/>
      <c r="F8" s="342"/>
      <c r="G8" s="342"/>
      <c r="H8" s="342"/>
      <c r="I8" s="4"/>
      <c r="J8" s="4"/>
      <c r="K8" s="4"/>
      <c r="L8" s="4"/>
      <c r="M8" s="4"/>
    </row>
    <row r="9" spans="1:13" ht="17.25" customHeight="1">
      <c r="A9" s="342" t="s">
        <v>151</v>
      </c>
      <c r="B9" s="342"/>
      <c r="C9" s="342"/>
      <c r="D9" s="342"/>
      <c r="E9" s="342"/>
      <c r="F9" s="342"/>
      <c r="G9" s="342"/>
      <c r="H9" s="342"/>
      <c r="I9" s="4"/>
      <c r="J9" s="4"/>
      <c r="K9" s="4"/>
      <c r="L9" s="4"/>
      <c r="M9" s="4"/>
    </row>
    <row r="10" spans="1:13" ht="28.5" customHeight="1">
      <c r="A10" s="342" t="s">
        <v>506</v>
      </c>
      <c r="B10" s="342"/>
      <c r="C10" s="342"/>
      <c r="D10" s="342"/>
      <c r="E10" s="342"/>
      <c r="F10" s="342"/>
      <c r="G10" s="342"/>
      <c r="H10" s="342"/>
      <c r="I10" s="4"/>
      <c r="J10" s="4"/>
      <c r="K10" s="4"/>
      <c r="L10" s="4"/>
      <c r="M10" s="4"/>
    </row>
    <row r="11" spans="1:13" ht="30">
      <c r="A11" s="22" t="s">
        <v>72</v>
      </c>
      <c r="B11" s="22" t="s">
        <v>178</v>
      </c>
      <c r="C11" s="22" t="s">
        <v>179</v>
      </c>
      <c r="D11" s="22" t="s">
        <v>185</v>
      </c>
      <c r="E11" s="22" t="s">
        <v>186</v>
      </c>
      <c r="F11" s="23" t="s">
        <v>184</v>
      </c>
      <c r="G11" s="23" t="s">
        <v>73</v>
      </c>
      <c r="H11" s="382" t="s">
        <v>629</v>
      </c>
    </row>
    <row r="12" spans="1:13" ht="7.5" customHeight="1">
      <c r="A12" s="15"/>
      <c r="B12" s="15"/>
      <c r="C12" s="15"/>
      <c r="D12" s="15"/>
      <c r="E12" s="44"/>
      <c r="F12" s="44"/>
      <c r="G12" s="6"/>
      <c r="H12" s="383"/>
    </row>
    <row r="13" spans="1:13">
      <c r="A13" s="70" t="s">
        <v>0</v>
      </c>
      <c r="B13" s="134">
        <v>27.205348059875018</v>
      </c>
      <c r="C13" s="134">
        <v>29.318146356685908</v>
      </c>
      <c r="D13" s="134">
        <v>28.968128747238875</v>
      </c>
      <c r="E13" s="135">
        <v>29.54787638910032</v>
      </c>
      <c r="F13" s="70"/>
      <c r="G13" s="70"/>
      <c r="H13" s="70"/>
    </row>
    <row r="14" spans="1:13" ht="13.5" customHeight="1">
      <c r="A14" s="15" t="s">
        <v>1</v>
      </c>
      <c r="B14" s="6">
        <v>30.681818181818183</v>
      </c>
      <c r="C14" s="6">
        <v>30.841121495327101</v>
      </c>
      <c r="D14" s="6">
        <v>28.099173553719009</v>
      </c>
      <c r="E14" s="21">
        <v>32.584269662921351</v>
      </c>
      <c r="F14" s="21"/>
      <c r="G14" s="6" t="s">
        <v>76</v>
      </c>
      <c r="H14" s="12"/>
    </row>
    <row r="15" spans="1:13" ht="13.5" customHeight="1">
      <c r="A15" s="15" t="s">
        <v>2</v>
      </c>
      <c r="B15" s="6">
        <v>30</v>
      </c>
      <c r="C15" s="6">
        <v>30.542986425339368</v>
      </c>
      <c r="D15" s="6">
        <v>26.984126984126984</v>
      </c>
      <c r="E15" s="21">
        <v>33.815028901734109</v>
      </c>
      <c r="F15" s="21"/>
      <c r="G15" s="6" t="s">
        <v>76</v>
      </c>
      <c r="H15" s="6"/>
    </row>
    <row r="16" spans="1:13" ht="13.5" customHeight="1">
      <c r="A16" s="15" t="s">
        <v>3</v>
      </c>
      <c r="B16" s="6">
        <v>27.079482439926061</v>
      </c>
      <c r="C16" s="6">
        <v>25.282631038026722</v>
      </c>
      <c r="D16" s="6">
        <v>27.357512953367873</v>
      </c>
      <c r="E16" s="21">
        <v>26.129666011787815</v>
      </c>
      <c r="F16" s="21"/>
      <c r="G16" s="6" t="s">
        <v>76</v>
      </c>
      <c r="H16" s="12"/>
    </row>
    <row r="17" spans="1:8" ht="13.5" customHeight="1">
      <c r="A17" s="15" t="s">
        <v>4</v>
      </c>
      <c r="B17" s="6">
        <v>35.57377049180328</v>
      </c>
      <c r="C17" s="6">
        <v>38.244047619047613</v>
      </c>
      <c r="D17" s="6">
        <v>39.965095986038399</v>
      </c>
      <c r="E17" s="21">
        <v>36.96</v>
      </c>
      <c r="F17" s="21"/>
      <c r="G17" s="6" t="s">
        <v>76</v>
      </c>
      <c r="H17" s="12"/>
    </row>
    <row r="18" spans="1:8" ht="13.5" customHeight="1">
      <c r="A18" s="15" t="s">
        <v>5</v>
      </c>
      <c r="B18" s="6">
        <v>28.76923076923077</v>
      </c>
      <c r="C18" s="6">
        <v>32.329635499207612</v>
      </c>
      <c r="D18" s="6">
        <v>34.775086505190309</v>
      </c>
      <c r="E18" s="21">
        <v>33.094812164579608</v>
      </c>
      <c r="F18" s="21"/>
      <c r="G18" s="6" t="s">
        <v>76</v>
      </c>
      <c r="H18" s="6"/>
    </row>
    <row r="19" spans="1:8" ht="13.5" customHeight="1">
      <c r="A19" s="15" t="s">
        <v>6</v>
      </c>
      <c r="B19" s="6">
        <v>31.202435312024352</v>
      </c>
      <c r="C19" s="6">
        <v>32.638888888888893</v>
      </c>
      <c r="D19" s="6">
        <v>31.548480463096961</v>
      </c>
      <c r="E19" s="21">
        <v>33.097595473833096</v>
      </c>
      <c r="F19" s="21"/>
      <c r="G19" s="6" t="s">
        <v>76</v>
      </c>
      <c r="H19" s="12"/>
    </row>
    <row r="20" spans="1:8" ht="13.5" customHeight="1">
      <c r="A20" s="15" t="s">
        <v>7</v>
      </c>
      <c r="B20" s="6">
        <v>23.178137651821864</v>
      </c>
      <c r="C20" s="6">
        <v>27.851458885941643</v>
      </c>
      <c r="D20" s="6">
        <v>25.406032482598604</v>
      </c>
      <c r="E20" s="21">
        <v>26.502145922746784</v>
      </c>
      <c r="F20" s="21"/>
      <c r="G20" s="6" t="s">
        <v>76</v>
      </c>
      <c r="H20" s="12"/>
    </row>
    <row r="21" spans="1:8" ht="13.5" customHeight="1">
      <c r="A21" s="15" t="s">
        <v>8</v>
      </c>
      <c r="B21" s="6">
        <v>22.996706915477496</v>
      </c>
      <c r="C21" s="6">
        <v>25.186104218362281</v>
      </c>
      <c r="D21" s="6">
        <v>24.851720047449586</v>
      </c>
      <c r="E21" s="21">
        <v>26.110444177671067</v>
      </c>
      <c r="F21" s="21"/>
      <c r="G21" s="6" t="s">
        <v>76</v>
      </c>
      <c r="H21" s="12"/>
    </row>
    <row r="22" spans="1:8" ht="13.5" customHeight="1">
      <c r="A22" s="15" t="s">
        <v>9</v>
      </c>
      <c r="B22" s="6">
        <v>29.619565217391301</v>
      </c>
      <c r="C22" s="6">
        <v>30.690537084398979</v>
      </c>
      <c r="D22" s="6">
        <v>31.955922865013775</v>
      </c>
      <c r="E22" s="21">
        <v>30.957683741648108</v>
      </c>
      <c r="F22" s="21"/>
      <c r="G22" s="6" t="s">
        <v>76</v>
      </c>
      <c r="H22" s="12"/>
    </row>
    <row r="23" spans="1:8" ht="13.5" customHeight="1">
      <c r="A23" s="15"/>
      <c r="B23" s="15"/>
      <c r="C23" s="15"/>
      <c r="D23" s="15"/>
      <c r="E23" s="15"/>
      <c r="F23" s="15"/>
      <c r="G23" s="72"/>
      <c r="H23" s="72"/>
    </row>
    <row r="24" spans="1:8" ht="13.5" customHeight="1">
      <c r="A24" s="70" t="s">
        <v>10</v>
      </c>
      <c r="B24" s="134">
        <v>34.89390367126979</v>
      </c>
      <c r="C24" s="134">
        <v>34.433055733504162</v>
      </c>
      <c r="D24" s="134">
        <v>34.959349593495936</v>
      </c>
      <c r="E24" s="135">
        <v>35.33558075390745</v>
      </c>
      <c r="F24" s="70"/>
      <c r="G24" s="70"/>
      <c r="H24" s="70"/>
    </row>
    <row r="25" spans="1:8" ht="13.5" customHeight="1">
      <c r="A25" s="15" t="s">
        <v>11</v>
      </c>
      <c r="B25" s="133">
        <v>38.412698412698418</v>
      </c>
      <c r="C25" s="133">
        <v>40.988372093023258</v>
      </c>
      <c r="D25" s="133">
        <v>40.307692307692307</v>
      </c>
      <c r="E25" s="133">
        <v>36.455696202531648</v>
      </c>
      <c r="F25" s="21"/>
      <c r="G25" s="6" t="s">
        <v>76</v>
      </c>
      <c r="H25" s="6"/>
    </row>
    <row r="26" spans="1:8" ht="13.5" customHeight="1">
      <c r="A26" s="15" t="s">
        <v>12</v>
      </c>
      <c r="B26" s="133">
        <v>30.872483221476511</v>
      </c>
      <c r="C26" s="133">
        <v>27.647058823529413</v>
      </c>
      <c r="D26" s="133">
        <v>36.423841059602644</v>
      </c>
      <c r="E26" s="133">
        <v>32.051282051282051</v>
      </c>
      <c r="F26" s="21"/>
      <c r="G26" s="6" t="s">
        <v>76</v>
      </c>
      <c r="H26" s="12"/>
    </row>
    <row r="27" spans="1:8" ht="13.5" customHeight="1">
      <c r="A27" s="15" t="s">
        <v>13</v>
      </c>
      <c r="B27" s="133">
        <v>40.298507462686565</v>
      </c>
      <c r="C27" s="133">
        <v>45.701357466063349</v>
      </c>
      <c r="D27" s="133">
        <v>40.571428571428569</v>
      </c>
      <c r="E27" s="133">
        <v>37.556561085972852</v>
      </c>
      <c r="F27" s="21"/>
      <c r="G27" s="6" t="s">
        <v>76</v>
      </c>
      <c r="H27" s="13"/>
    </row>
    <row r="28" spans="1:8" ht="13.5" customHeight="1">
      <c r="A28" s="15" t="s">
        <v>14</v>
      </c>
      <c r="B28" s="133">
        <v>36.206896551724135</v>
      </c>
      <c r="C28" s="133">
        <v>30.650154798761609</v>
      </c>
      <c r="D28" s="133">
        <v>31.005586592178769</v>
      </c>
      <c r="E28" s="133">
        <v>37.562189054726367</v>
      </c>
      <c r="F28" s="21"/>
      <c r="G28" s="6" t="s">
        <v>76</v>
      </c>
      <c r="H28" s="12"/>
    </row>
    <row r="29" spans="1:8" ht="13.5" customHeight="1">
      <c r="A29" s="15" t="s">
        <v>15</v>
      </c>
      <c r="B29" s="133">
        <v>32.936010037641154</v>
      </c>
      <c r="C29" s="133">
        <v>32.597623089983024</v>
      </c>
      <c r="D29" s="133">
        <v>34.008338296605125</v>
      </c>
      <c r="E29" s="133">
        <v>34.090909090909086</v>
      </c>
      <c r="F29" s="21"/>
      <c r="G29" s="6" t="s">
        <v>76</v>
      </c>
      <c r="H29" s="12"/>
    </row>
    <row r="30" spans="1:8" ht="13.5" customHeight="1">
      <c r="A30" s="15" t="s">
        <v>16</v>
      </c>
      <c r="B30" s="133">
        <v>38.15789473684211</v>
      </c>
      <c r="C30" s="133">
        <v>37.373737373737377</v>
      </c>
      <c r="D30" s="133">
        <v>35.227272727272727</v>
      </c>
      <c r="E30" s="133">
        <v>37.993920972644382</v>
      </c>
      <c r="F30" s="21"/>
      <c r="G30" s="6" t="s">
        <v>76</v>
      </c>
      <c r="H30" s="12"/>
    </row>
    <row r="31" spans="1:8" ht="13.5" customHeight="1">
      <c r="A31" s="15"/>
      <c r="B31" s="15"/>
      <c r="C31" s="15"/>
      <c r="D31" s="15"/>
      <c r="E31" s="15"/>
      <c r="F31" s="15"/>
      <c r="G31" s="72"/>
      <c r="H31" s="72"/>
    </row>
    <row r="32" spans="1:8" ht="13.5" customHeight="1">
      <c r="A32" s="70" t="s">
        <v>17</v>
      </c>
      <c r="B32" s="134">
        <v>33.269896193771622</v>
      </c>
      <c r="C32" s="134">
        <v>33.051295610787946</v>
      </c>
      <c r="D32" s="134">
        <v>31.594917504267023</v>
      </c>
      <c r="E32" s="135">
        <v>31.597845601436266</v>
      </c>
      <c r="F32" s="70"/>
      <c r="G32" s="70"/>
      <c r="H32" s="70"/>
    </row>
    <row r="33" spans="1:8" ht="13.5" customHeight="1">
      <c r="A33" s="15" t="s">
        <v>18</v>
      </c>
      <c r="B33" s="133">
        <v>37.264150943396224</v>
      </c>
      <c r="C33" s="133">
        <v>36.809815950920246</v>
      </c>
      <c r="D33" s="133">
        <v>30</v>
      </c>
      <c r="E33" s="133">
        <v>34.358974358974358</v>
      </c>
      <c r="F33" s="21"/>
      <c r="G33" s="6" t="s">
        <v>76</v>
      </c>
      <c r="H33" s="6"/>
    </row>
    <row r="34" spans="1:8" ht="13.5" customHeight="1">
      <c r="A34" s="15" t="s">
        <v>19</v>
      </c>
      <c r="B34" s="133">
        <v>34.082397003745321</v>
      </c>
      <c r="C34" s="133">
        <v>36.078431372549019</v>
      </c>
      <c r="D34" s="133">
        <v>31.954887218045116</v>
      </c>
      <c r="E34" s="133">
        <v>28.793774319066145</v>
      </c>
      <c r="F34" s="21"/>
      <c r="G34" s="6" t="s">
        <v>76</v>
      </c>
      <c r="H34" s="6"/>
    </row>
    <row r="35" spans="1:8" ht="13.5" customHeight="1">
      <c r="A35" s="15" t="s">
        <v>20</v>
      </c>
      <c r="B35" s="133">
        <v>29.74559686888454</v>
      </c>
      <c r="C35" s="133">
        <v>36.345776031434184</v>
      </c>
      <c r="D35" s="133">
        <v>34.901960784313722</v>
      </c>
      <c r="E35" s="133">
        <v>32.10526315789474</v>
      </c>
      <c r="F35" s="21"/>
      <c r="G35" s="6" t="s">
        <v>76</v>
      </c>
      <c r="H35" s="12"/>
    </row>
    <row r="36" spans="1:8" ht="13.5" customHeight="1">
      <c r="A36" s="15" t="s">
        <v>21</v>
      </c>
      <c r="B36" s="133">
        <v>36.764705882352942</v>
      </c>
      <c r="C36" s="133">
        <v>31.609195402298852</v>
      </c>
      <c r="D36" s="133">
        <v>32.786885245901637</v>
      </c>
      <c r="E36" s="133">
        <v>35.348837209302324</v>
      </c>
      <c r="F36" s="21"/>
      <c r="G36" s="6" t="s">
        <v>76</v>
      </c>
      <c r="H36" s="6"/>
    </row>
    <row r="37" spans="1:8" ht="13.5" customHeight="1">
      <c r="A37" s="15" t="s">
        <v>22</v>
      </c>
      <c r="B37" s="133">
        <v>33.059788980070344</v>
      </c>
      <c r="C37" s="133">
        <v>32.435530085959883</v>
      </c>
      <c r="D37" s="133">
        <v>30.558930741190764</v>
      </c>
      <c r="E37" s="133">
        <v>30.942249240121583</v>
      </c>
      <c r="F37" s="21"/>
      <c r="G37" s="6" t="s">
        <v>76</v>
      </c>
      <c r="H37" s="6"/>
    </row>
    <row r="38" spans="1:8" ht="13.5" customHeight="1">
      <c r="A38" s="15" t="s">
        <v>23</v>
      </c>
      <c r="B38" s="133">
        <v>34.352941176470587</v>
      </c>
      <c r="C38" s="133">
        <v>34.94252873563218</v>
      </c>
      <c r="D38" s="133">
        <v>31.435643564356436</v>
      </c>
      <c r="E38" s="133">
        <v>36.551724137931032</v>
      </c>
      <c r="F38" s="21"/>
      <c r="G38" s="6" t="s">
        <v>76</v>
      </c>
      <c r="H38" s="12"/>
    </row>
    <row r="39" spans="1:8" ht="13.5" customHeight="1">
      <c r="A39" s="15" t="s">
        <v>24</v>
      </c>
      <c r="B39" s="133">
        <v>32.975245212517521</v>
      </c>
      <c r="C39" s="133">
        <v>31.388621022179365</v>
      </c>
      <c r="D39" s="133">
        <v>31.643454038997216</v>
      </c>
      <c r="E39" s="133">
        <v>30.536737884314746</v>
      </c>
      <c r="F39" s="21"/>
      <c r="G39" s="6" t="s">
        <v>76</v>
      </c>
      <c r="H39" s="6"/>
    </row>
    <row r="40" spans="1:8" ht="13.5" customHeight="1">
      <c r="A40" s="15" t="s">
        <v>25</v>
      </c>
      <c r="B40" s="133">
        <v>35.031847133757957</v>
      </c>
      <c r="C40" s="133">
        <v>35.849056603773583</v>
      </c>
      <c r="D40" s="133">
        <v>31.487889273356402</v>
      </c>
      <c r="E40" s="133">
        <v>31.736526946107784</v>
      </c>
      <c r="F40" s="21"/>
      <c r="G40" s="6" t="s">
        <v>76</v>
      </c>
      <c r="H40" s="6"/>
    </row>
    <row r="41" spans="1:8" ht="13.5" customHeight="1">
      <c r="A41" s="15"/>
      <c r="B41" s="15"/>
      <c r="C41" s="15"/>
      <c r="D41" s="15"/>
      <c r="E41" s="15"/>
      <c r="F41" s="15"/>
      <c r="G41" s="72"/>
      <c r="H41" s="72"/>
    </row>
    <row r="42" spans="1:8" ht="33" customHeight="1">
      <c r="A42" s="111" t="s">
        <v>92</v>
      </c>
      <c r="B42" s="134">
        <v>23.645049806871317</v>
      </c>
      <c r="C42" s="134">
        <v>22.79219972674202</v>
      </c>
      <c r="D42" s="134">
        <v>21.160275319567354</v>
      </c>
      <c r="E42" s="135">
        <v>20.326008645533143</v>
      </c>
      <c r="F42" s="70"/>
      <c r="G42" s="70"/>
      <c r="H42" s="70"/>
    </row>
    <row r="43" spans="1:8" ht="13.5" customHeight="1">
      <c r="A43" s="15" t="s">
        <v>26</v>
      </c>
      <c r="B43" s="133">
        <v>33.333333333333329</v>
      </c>
      <c r="C43" s="133">
        <v>31.332533013205282</v>
      </c>
      <c r="D43" s="133">
        <v>33.146067415730336</v>
      </c>
      <c r="E43" s="133">
        <v>33.671171171171174</v>
      </c>
      <c r="F43" s="21"/>
      <c r="G43" s="6" t="s">
        <v>76</v>
      </c>
      <c r="H43" s="12"/>
    </row>
    <row r="44" spans="1:8" ht="13.5" customHeight="1">
      <c r="A44" s="15" t="s">
        <v>27</v>
      </c>
      <c r="B44" s="133">
        <v>37.767220902612827</v>
      </c>
      <c r="C44" s="133">
        <v>33.715596330275226</v>
      </c>
      <c r="D44" s="133">
        <v>31.619537275064268</v>
      </c>
      <c r="E44" s="133">
        <v>34.25076452599388</v>
      </c>
      <c r="F44" s="21"/>
      <c r="G44" s="6" t="s">
        <v>76</v>
      </c>
      <c r="H44" s="6"/>
    </row>
    <row r="45" spans="1:8" ht="13.5" customHeight="1">
      <c r="A45" s="15" t="s">
        <v>28</v>
      </c>
      <c r="B45" s="133">
        <v>29.436325678496868</v>
      </c>
      <c r="C45" s="133">
        <v>29.342723004694836</v>
      </c>
      <c r="D45" s="133">
        <v>24.375</v>
      </c>
      <c r="E45" s="133">
        <v>27.85571142284569</v>
      </c>
      <c r="F45" s="21"/>
      <c r="G45" s="6" t="s">
        <v>76</v>
      </c>
      <c r="H45" s="6"/>
    </row>
    <row r="46" spans="1:8" ht="13.5" customHeight="1">
      <c r="A46" s="15" t="s">
        <v>29</v>
      </c>
      <c r="B46" s="133">
        <v>28.846153846153843</v>
      </c>
      <c r="C46" s="133">
        <v>28.240740740740737</v>
      </c>
      <c r="D46" s="133">
        <v>29.145728643216078</v>
      </c>
      <c r="E46" s="133">
        <v>23.504273504273502</v>
      </c>
      <c r="F46" s="21"/>
      <c r="G46" s="6" t="s">
        <v>76</v>
      </c>
      <c r="H46" s="6"/>
    </row>
    <row r="47" spans="1:8" ht="13.5" customHeight="1">
      <c r="A47" s="15" t="s">
        <v>30</v>
      </c>
      <c r="B47" s="133">
        <v>34.1324200913242</v>
      </c>
      <c r="C47" s="133">
        <v>33.5632183908046</v>
      </c>
      <c r="D47" s="133">
        <v>32.112068965517246</v>
      </c>
      <c r="E47" s="133">
        <v>26.79528403001072</v>
      </c>
      <c r="F47" s="21"/>
      <c r="G47" s="6" t="s">
        <v>76</v>
      </c>
      <c r="H47" s="12"/>
    </row>
    <row r="48" spans="1:8" ht="13.5" customHeight="1">
      <c r="A48" s="15" t="s">
        <v>31</v>
      </c>
      <c r="B48" s="133">
        <v>30.508474576271187</v>
      </c>
      <c r="C48" s="133">
        <v>28.571428571428569</v>
      </c>
      <c r="D48" s="133">
        <v>18.57707509881423</v>
      </c>
      <c r="E48" s="133">
        <v>23.48993288590604</v>
      </c>
      <c r="F48" s="21"/>
      <c r="G48" s="6" t="s">
        <v>76</v>
      </c>
      <c r="H48" s="12"/>
    </row>
    <row r="49" spans="1:8" ht="13.5" customHeight="1">
      <c r="A49" s="15" t="s">
        <v>32</v>
      </c>
      <c r="B49" s="133">
        <v>22.757591305564624</v>
      </c>
      <c r="C49" s="133">
        <v>21.826043808038563</v>
      </c>
      <c r="D49" s="133">
        <v>20.066661616544202</v>
      </c>
      <c r="E49" s="133">
        <v>19.21207868818378</v>
      </c>
      <c r="F49" s="21"/>
      <c r="G49" s="6" t="s">
        <v>76</v>
      </c>
      <c r="H49" s="12"/>
    </row>
    <row r="50" spans="1:8" ht="13.5" customHeight="1">
      <c r="A50" s="15" t="s">
        <v>33</v>
      </c>
      <c r="B50" s="133">
        <v>32.636655948553056</v>
      </c>
      <c r="C50" s="133">
        <v>34.442595673876873</v>
      </c>
      <c r="D50" s="133">
        <v>34.75298126064736</v>
      </c>
      <c r="E50" s="133">
        <v>33.448275862068968</v>
      </c>
      <c r="F50" s="21"/>
      <c r="G50" s="6" t="s">
        <v>76</v>
      </c>
      <c r="H50" s="12"/>
    </row>
    <row r="51" spans="1:8" ht="13.5" customHeight="1">
      <c r="A51" s="15" t="s">
        <v>34</v>
      </c>
      <c r="B51" s="133">
        <v>28.668941979522184</v>
      </c>
      <c r="C51" s="133">
        <v>27.629233511586452</v>
      </c>
      <c r="D51" s="133">
        <v>26.094890510948904</v>
      </c>
      <c r="E51" s="133">
        <v>25.430210325047803</v>
      </c>
      <c r="F51" s="21"/>
      <c r="G51" s="6" t="s">
        <v>76</v>
      </c>
      <c r="H51" s="12"/>
    </row>
    <row r="52" spans="1:8" ht="13.5" customHeight="1">
      <c r="A52" s="15" t="s">
        <v>35</v>
      </c>
      <c r="B52" s="133">
        <v>29.368932038834949</v>
      </c>
      <c r="C52" s="133">
        <v>29.007633587786259</v>
      </c>
      <c r="D52" s="133">
        <v>27.710843373493976</v>
      </c>
      <c r="E52" s="133">
        <v>22.518159806295397</v>
      </c>
      <c r="F52" s="21"/>
      <c r="G52" s="6" t="s">
        <v>76</v>
      </c>
      <c r="H52" s="12"/>
    </row>
    <row r="53" spans="1:8" ht="13.5" customHeight="1">
      <c r="A53" s="15" t="s">
        <v>36</v>
      </c>
      <c r="B53" s="133">
        <v>27.555555555555557</v>
      </c>
      <c r="C53" s="133">
        <v>28.517110266159694</v>
      </c>
      <c r="D53" s="133">
        <v>28.458498023715418</v>
      </c>
      <c r="E53" s="133">
        <v>32.244897959183675</v>
      </c>
      <c r="F53" s="21"/>
      <c r="G53" s="6" t="s">
        <v>76</v>
      </c>
      <c r="H53" s="12"/>
    </row>
    <row r="54" spans="1:8" ht="13.5" customHeight="1">
      <c r="A54" s="15" t="s">
        <v>37</v>
      </c>
      <c r="B54" s="133">
        <v>20.794392523364486</v>
      </c>
      <c r="C54" s="133">
        <v>23.344947735191639</v>
      </c>
      <c r="D54" s="133">
        <v>21.721311475409834</v>
      </c>
      <c r="E54" s="133">
        <v>21.206030150753769</v>
      </c>
      <c r="F54" s="21"/>
      <c r="G54" s="6" t="s">
        <v>76</v>
      </c>
      <c r="H54" s="12"/>
    </row>
    <row r="55" spans="1:8" ht="13.5" customHeight="1">
      <c r="A55" s="15"/>
      <c r="B55" s="15"/>
      <c r="C55" s="15"/>
      <c r="D55" s="15"/>
      <c r="E55" s="15"/>
      <c r="F55" s="15"/>
      <c r="G55" s="72"/>
      <c r="H55" s="72"/>
    </row>
    <row r="56" spans="1:8" ht="13.5" customHeight="1">
      <c r="A56" s="70" t="s">
        <v>38</v>
      </c>
      <c r="B56" s="134">
        <v>30.485133020344289</v>
      </c>
      <c r="C56" s="134">
        <v>29.093198992443327</v>
      </c>
      <c r="D56" s="134">
        <v>30.667088207398042</v>
      </c>
      <c r="E56" s="135">
        <v>29.70201858378725</v>
      </c>
      <c r="F56" s="70"/>
      <c r="G56" s="70"/>
      <c r="H56" s="70"/>
    </row>
    <row r="57" spans="1:8" ht="13.5" customHeight="1">
      <c r="A57" s="15" t="s">
        <v>39</v>
      </c>
      <c r="B57" s="133">
        <v>29.634966378482229</v>
      </c>
      <c r="C57" s="133">
        <v>28.633093525179852</v>
      </c>
      <c r="D57" s="133">
        <v>30.207305034550842</v>
      </c>
      <c r="E57" s="133">
        <v>27.450980392156865</v>
      </c>
      <c r="F57" s="21"/>
      <c r="G57" s="6" t="s">
        <v>76</v>
      </c>
      <c r="H57" s="12"/>
    </row>
    <row r="58" spans="1:8" ht="13.5" customHeight="1">
      <c r="A58" s="15" t="s">
        <v>40</v>
      </c>
      <c r="B58" s="133">
        <v>27.27272727272727</v>
      </c>
      <c r="C58" s="133">
        <v>28.666666666666668</v>
      </c>
      <c r="D58" s="133">
        <v>30.481283422459892</v>
      </c>
      <c r="E58" s="133">
        <v>34.337349397590359</v>
      </c>
      <c r="F58" s="21"/>
      <c r="G58" s="6" t="s">
        <v>76</v>
      </c>
      <c r="H58" s="12"/>
    </row>
    <row r="59" spans="1:8" ht="13.5" customHeight="1">
      <c r="A59" s="15" t="s">
        <v>41</v>
      </c>
      <c r="B59" s="133">
        <v>30.909090909090907</v>
      </c>
      <c r="C59" s="133">
        <v>38.461538461538467</v>
      </c>
      <c r="D59" s="133">
        <v>35.393258426966291</v>
      </c>
      <c r="E59" s="133">
        <v>43.069306930693067</v>
      </c>
      <c r="F59" s="21"/>
      <c r="G59" s="6" t="s">
        <v>76</v>
      </c>
      <c r="H59" s="12"/>
    </row>
    <row r="60" spans="1:8" ht="13.5" customHeight="1">
      <c r="A60" s="15" t="s">
        <v>42</v>
      </c>
      <c r="B60" s="133">
        <v>33.701657458563538</v>
      </c>
      <c r="C60" s="133">
        <v>26.600985221674879</v>
      </c>
      <c r="D60" s="133">
        <v>28.846153846153843</v>
      </c>
      <c r="E60" s="133">
        <v>31.223628691983123</v>
      </c>
      <c r="F60" s="21"/>
      <c r="G60" s="6" t="s">
        <v>76</v>
      </c>
      <c r="H60" s="12"/>
    </row>
    <row r="61" spans="1:8" ht="13.5" customHeight="1">
      <c r="A61" s="15" t="s">
        <v>43</v>
      </c>
      <c r="B61" s="133">
        <v>35.2112676056338</v>
      </c>
      <c r="C61" s="133">
        <v>27.205882352941174</v>
      </c>
      <c r="D61" s="133">
        <v>34.339622641509429</v>
      </c>
      <c r="E61" s="133">
        <v>27.037037037037038</v>
      </c>
      <c r="F61" s="21"/>
      <c r="G61" s="6" t="s">
        <v>76</v>
      </c>
      <c r="H61" s="12"/>
    </row>
    <row r="62" spans="1:8" ht="13.5" customHeight="1">
      <c r="A62" s="15" t="s">
        <v>44</v>
      </c>
      <c r="B62" s="133">
        <v>31.306990881458969</v>
      </c>
      <c r="C62" s="133">
        <v>30.281690140845068</v>
      </c>
      <c r="D62" s="133">
        <v>29.096989966555181</v>
      </c>
      <c r="E62" s="133">
        <v>33.766233766233768</v>
      </c>
      <c r="F62" s="21"/>
      <c r="G62" s="6" t="s">
        <v>76</v>
      </c>
      <c r="H62" s="12"/>
    </row>
    <row r="63" spans="1:8" ht="13.5" customHeight="1">
      <c r="A63" s="15"/>
      <c r="B63" s="15"/>
      <c r="C63" s="15"/>
      <c r="D63" s="15"/>
      <c r="E63" s="15"/>
      <c r="F63" s="15"/>
      <c r="G63" s="72"/>
      <c r="H63" s="72"/>
    </row>
    <row r="64" spans="1:8" ht="13.5" customHeight="1">
      <c r="A64" s="70" t="s">
        <v>45</v>
      </c>
      <c r="B64" s="136">
        <v>30.336391437308869</v>
      </c>
      <c r="C64" s="136">
        <v>30.277664352797061</v>
      </c>
      <c r="D64" s="136">
        <v>30.188679245283019</v>
      </c>
      <c r="E64" s="137">
        <v>29.675034053317766</v>
      </c>
      <c r="F64" s="70"/>
      <c r="G64" s="70"/>
      <c r="H64" s="70"/>
    </row>
    <row r="65" spans="1:8" ht="13.5" customHeight="1">
      <c r="A65" s="15" t="s">
        <v>47</v>
      </c>
      <c r="B65" s="133">
        <v>30.38961038961039</v>
      </c>
      <c r="C65" s="133">
        <v>28.449328449328448</v>
      </c>
      <c r="D65" s="133">
        <v>32.098765432098766</v>
      </c>
      <c r="E65" s="133">
        <v>30.805687203791472</v>
      </c>
      <c r="F65" s="21"/>
      <c r="G65" s="6" t="s">
        <v>76</v>
      </c>
      <c r="H65" s="12"/>
    </row>
    <row r="66" spans="1:8" ht="13.5" customHeight="1">
      <c r="A66" s="15" t="s">
        <v>50</v>
      </c>
      <c r="B66" s="133">
        <v>33.636363636363633</v>
      </c>
      <c r="C66" s="133">
        <v>32.884097035040433</v>
      </c>
      <c r="D66" s="133">
        <v>35.256410256410255</v>
      </c>
      <c r="E66" s="133">
        <v>33.544303797468359</v>
      </c>
      <c r="F66" s="21"/>
      <c r="G66" s="6" t="s">
        <v>76</v>
      </c>
      <c r="H66" s="6"/>
    </row>
    <row r="67" spans="1:8" ht="13.5" customHeight="1">
      <c r="A67" s="15" t="s">
        <v>49</v>
      </c>
      <c r="B67" s="133">
        <v>30.668604651162788</v>
      </c>
      <c r="C67" s="133">
        <v>31.532198371576609</v>
      </c>
      <c r="D67" s="133">
        <v>29.457973291437551</v>
      </c>
      <c r="E67" s="133">
        <v>29.860650298606501</v>
      </c>
      <c r="F67" s="21"/>
      <c r="G67" s="6" t="s">
        <v>76</v>
      </c>
      <c r="H67" s="6"/>
    </row>
    <row r="68" spans="1:8" ht="13.5" customHeight="1">
      <c r="A68" s="15" t="s">
        <v>48</v>
      </c>
      <c r="B68" s="133">
        <v>29.005524861878452</v>
      </c>
      <c r="C68" s="133">
        <v>31.092436974789916</v>
      </c>
      <c r="D68" s="133">
        <v>28.783382789317507</v>
      </c>
      <c r="E68" s="133">
        <v>29.512893982808023</v>
      </c>
      <c r="F68" s="21"/>
      <c r="G68" s="6" t="s">
        <v>76</v>
      </c>
      <c r="H68" s="12"/>
    </row>
    <row r="69" spans="1:8" ht="13.5" customHeight="1">
      <c r="A69" s="15" t="s">
        <v>46</v>
      </c>
      <c r="B69" s="133">
        <v>29.80164489598452</v>
      </c>
      <c r="C69" s="133">
        <v>29.549999999999997</v>
      </c>
      <c r="D69" s="133">
        <v>29.296066252587995</v>
      </c>
      <c r="E69" s="133">
        <v>28.544512482336316</v>
      </c>
      <c r="F69" s="21"/>
      <c r="G69" s="6" t="s">
        <v>76</v>
      </c>
      <c r="H69" s="12"/>
    </row>
    <row r="70" spans="1:8" ht="13.5" customHeight="1">
      <c r="A70" s="15"/>
      <c r="B70" s="15"/>
      <c r="C70" s="15"/>
      <c r="D70" s="15"/>
      <c r="E70" s="15"/>
      <c r="F70" s="15"/>
      <c r="G70" s="72"/>
      <c r="H70" s="72"/>
    </row>
    <row r="71" spans="1:8" ht="13.5" customHeight="1">
      <c r="A71" s="70" t="s">
        <v>51</v>
      </c>
      <c r="B71" s="134">
        <v>33.243877893324388</v>
      </c>
      <c r="C71" s="134">
        <v>34.422364432468846</v>
      </c>
      <c r="D71" s="134">
        <v>34.175334323922733</v>
      </c>
      <c r="E71" s="135">
        <v>34.107946026986511</v>
      </c>
      <c r="F71" s="70"/>
      <c r="G71" s="70"/>
      <c r="H71" s="70"/>
    </row>
    <row r="72" spans="1:8" ht="13.5" customHeight="1">
      <c r="A72" s="15" t="s">
        <v>54</v>
      </c>
      <c r="B72" s="133">
        <v>37.794117647058826</v>
      </c>
      <c r="C72" s="133">
        <v>38.354037267080741</v>
      </c>
      <c r="D72" s="133">
        <v>34.239999999999995</v>
      </c>
      <c r="E72" s="133">
        <v>35.478547854785482</v>
      </c>
      <c r="F72" s="21"/>
      <c r="G72" s="6" t="s">
        <v>76</v>
      </c>
      <c r="H72" s="12"/>
    </row>
    <row r="73" spans="1:8" ht="13.5" customHeight="1">
      <c r="A73" s="15" t="s">
        <v>52</v>
      </c>
      <c r="B73" s="133">
        <v>30.849825378346914</v>
      </c>
      <c r="C73" s="133">
        <v>33.414043583535111</v>
      </c>
      <c r="D73" s="133">
        <v>34.993446920052421</v>
      </c>
      <c r="E73" s="133">
        <v>36.918990703851264</v>
      </c>
      <c r="F73" s="21"/>
      <c r="G73" s="6" t="s">
        <v>76</v>
      </c>
      <c r="H73" s="6"/>
    </row>
    <row r="74" spans="1:8" ht="13.5" customHeight="1">
      <c r="A74" s="15" t="s">
        <v>53</v>
      </c>
      <c r="B74" s="133">
        <v>32.642487046632127</v>
      </c>
      <c r="C74" s="133">
        <v>39.563106796116507</v>
      </c>
      <c r="D74" s="133">
        <v>36.314363143631432</v>
      </c>
      <c r="E74" s="133">
        <v>35.224586288416077</v>
      </c>
      <c r="F74" s="21"/>
      <c r="G74" s="6" t="s">
        <v>76</v>
      </c>
      <c r="H74" s="6"/>
    </row>
    <row r="75" spans="1:8" ht="13.5" customHeight="1">
      <c r="A75" s="15" t="s">
        <v>56</v>
      </c>
      <c r="B75" s="133">
        <v>32.773109243697476</v>
      </c>
      <c r="C75" s="133">
        <v>30.447761194029848</v>
      </c>
      <c r="D75" s="133">
        <v>33.684210526315788</v>
      </c>
      <c r="E75" s="133">
        <v>28.749999999999996</v>
      </c>
      <c r="F75" s="21"/>
      <c r="G75" s="6" t="s">
        <v>76</v>
      </c>
      <c r="H75" s="12"/>
    </row>
    <row r="76" spans="1:8" ht="13.5" customHeight="1">
      <c r="A76" s="15" t="s">
        <v>57</v>
      </c>
      <c r="B76" s="133">
        <v>30.751173708920188</v>
      </c>
      <c r="C76" s="133">
        <v>29.711751662971174</v>
      </c>
      <c r="D76" s="133">
        <v>33.933161953727506</v>
      </c>
      <c r="E76" s="133">
        <v>30.54054054054054</v>
      </c>
      <c r="F76" s="21"/>
      <c r="G76" s="6" t="s">
        <v>76</v>
      </c>
      <c r="H76" s="12"/>
    </row>
    <row r="77" spans="1:8" ht="13.5" customHeight="1">
      <c r="A77" s="15" t="s">
        <v>55</v>
      </c>
      <c r="B77" s="133">
        <v>34.798534798534796</v>
      </c>
      <c r="C77" s="133">
        <v>33.222591362126245</v>
      </c>
      <c r="D77" s="133">
        <v>29.501915708812259</v>
      </c>
      <c r="E77" s="133">
        <v>32.142857142857146</v>
      </c>
      <c r="F77" s="21"/>
      <c r="G77" s="6" t="s">
        <v>76</v>
      </c>
      <c r="H77" s="12"/>
    </row>
    <row r="78" spans="1:8" ht="13.5" customHeight="1">
      <c r="A78" s="15"/>
      <c r="B78" s="15"/>
      <c r="C78" s="15"/>
      <c r="D78" s="15"/>
      <c r="E78" s="15"/>
      <c r="F78" s="15"/>
      <c r="G78" s="72"/>
      <c r="H78" s="72"/>
    </row>
    <row r="79" spans="1:8" ht="13.5" customHeight="1">
      <c r="A79" s="70" t="s">
        <v>93</v>
      </c>
      <c r="B79" s="134">
        <v>36.743044189852704</v>
      </c>
      <c r="C79" s="134">
        <v>35.257214554579676</v>
      </c>
      <c r="D79" s="134">
        <v>35.723771580345286</v>
      </c>
      <c r="E79" s="135">
        <v>33.787128712871286</v>
      </c>
      <c r="F79" s="70"/>
      <c r="G79" s="70"/>
      <c r="H79" s="70"/>
    </row>
    <row r="80" spans="1:8" ht="13.5" customHeight="1">
      <c r="A80" s="15" t="s">
        <v>58</v>
      </c>
      <c r="B80" s="133">
        <v>40.816326530612244</v>
      </c>
      <c r="C80" s="133">
        <v>32.471264367816097</v>
      </c>
      <c r="D80" s="133">
        <v>34.30321592649311</v>
      </c>
      <c r="E80" s="133">
        <v>32.24543080939948</v>
      </c>
      <c r="F80" s="21"/>
      <c r="G80" s="6" t="s">
        <v>76</v>
      </c>
      <c r="H80" s="6"/>
    </row>
    <row r="81" spans="1:12" ht="13.5" customHeight="1">
      <c r="A81" s="15" t="s">
        <v>59</v>
      </c>
      <c r="B81" s="133">
        <v>29.870129870129869</v>
      </c>
      <c r="C81" s="133">
        <v>39.269406392694059</v>
      </c>
      <c r="D81" s="133">
        <v>40.552995391705068</v>
      </c>
      <c r="E81" s="133">
        <v>35.789473684210527</v>
      </c>
      <c r="F81" s="21"/>
      <c r="G81" s="6" t="s">
        <v>76</v>
      </c>
      <c r="H81" s="6"/>
    </row>
    <row r="82" spans="1:12" ht="13.5" customHeight="1">
      <c r="A82" s="15" t="s">
        <v>60</v>
      </c>
      <c r="B82" s="133">
        <v>37.638888888888886</v>
      </c>
      <c r="C82" s="133">
        <v>39.757207890743551</v>
      </c>
      <c r="D82" s="133">
        <v>33.588957055214728</v>
      </c>
      <c r="E82" s="133">
        <v>34.242837653478851</v>
      </c>
      <c r="F82" s="21"/>
      <c r="G82" s="6" t="s">
        <v>76</v>
      </c>
      <c r="H82" s="6"/>
    </row>
    <row r="83" spans="1:12" ht="13.5" customHeight="1">
      <c r="A83" s="15" t="s">
        <v>61</v>
      </c>
      <c r="B83" s="133">
        <v>33.516483516483511</v>
      </c>
      <c r="C83" s="133">
        <v>33.689839572192511</v>
      </c>
      <c r="D83" s="133">
        <v>40.804597701149426</v>
      </c>
      <c r="E83" s="133">
        <v>33.238636363636367</v>
      </c>
      <c r="F83" s="21"/>
      <c r="G83" s="6" t="s">
        <v>76</v>
      </c>
      <c r="H83" s="12"/>
    </row>
    <row r="84" spans="1:12" ht="13.5" customHeight="1">
      <c r="A84" s="15" t="s">
        <v>62</v>
      </c>
      <c r="B84" s="133">
        <v>34.517766497461928</v>
      </c>
      <c r="C84" s="133">
        <v>32.279909706546277</v>
      </c>
      <c r="D84" s="133">
        <v>34.447300771208226</v>
      </c>
      <c r="E84" s="133">
        <v>35.509138381201041</v>
      </c>
      <c r="F84" s="21"/>
      <c r="G84" s="6" t="s">
        <v>76</v>
      </c>
      <c r="H84" s="6"/>
    </row>
    <row r="85" spans="1:12" ht="13.5" customHeight="1">
      <c r="A85" s="15"/>
      <c r="B85" s="15"/>
      <c r="C85" s="15"/>
      <c r="D85" s="15"/>
      <c r="E85" s="15"/>
      <c r="F85" s="15"/>
      <c r="G85" s="72"/>
      <c r="H85" s="72"/>
    </row>
    <row r="86" spans="1:12" ht="13.5" customHeight="1" thickBot="1">
      <c r="A86" s="70" t="s">
        <v>63</v>
      </c>
      <c r="B86" s="138">
        <v>31.697276757441418</v>
      </c>
      <c r="C86" s="138">
        <v>34.214618973561429</v>
      </c>
      <c r="D86" s="138">
        <v>31.592356687898089</v>
      </c>
      <c r="E86" s="139">
        <v>32.017673048600884</v>
      </c>
      <c r="F86" s="70"/>
      <c r="G86" s="70"/>
      <c r="H86" s="70"/>
    </row>
    <row r="87" spans="1:12" ht="13.5" customHeight="1">
      <c r="A87" s="15" t="s">
        <v>64</v>
      </c>
      <c r="B87" s="133">
        <v>37.219730941704036</v>
      </c>
      <c r="C87" s="133">
        <v>36.274509803921568</v>
      </c>
      <c r="D87" s="133">
        <v>30.33175355450237</v>
      </c>
      <c r="E87" s="133">
        <v>30.901287553648071</v>
      </c>
      <c r="F87" s="21"/>
      <c r="G87" s="6" t="s">
        <v>76</v>
      </c>
      <c r="H87" s="12"/>
    </row>
    <row r="88" spans="1:12" ht="13.5" customHeight="1">
      <c r="A88" s="15" t="s">
        <v>65</v>
      </c>
      <c r="B88" s="133">
        <v>32.162921348314605</v>
      </c>
      <c r="C88" s="133">
        <v>39.614855570839062</v>
      </c>
      <c r="D88" s="133">
        <v>32.926829268292686</v>
      </c>
      <c r="E88" s="133">
        <v>31.725888324873097</v>
      </c>
      <c r="F88" s="21"/>
      <c r="G88" s="6" t="s">
        <v>76</v>
      </c>
      <c r="H88" s="12"/>
    </row>
    <row r="89" spans="1:12" ht="13.5" customHeight="1">
      <c r="A89" s="15" t="s">
        <v>66</v>
      </c>
      <c r="B89" s="133">
        <v>31.172839506172838</v>
      </c>
      <c r="C89" s="133">
        <v>32.377919320594479</v>
      </c>
      <c r="D89" s="133">
        <v>30.430327868852459</v>
      </c>
      <c r="E89" s="133">
        <v>31.75403225806452</v>
      </c>
      <c r="F89" s="21"/>
      <c r="G89" s="6" t="s">
        <v>76</v>
      </c>
      <c r="H89" s="12"/>
    </row>
    <row r="90" spans="1:12" ht="13.5" customHeight="1">
      <c r="A90" s="15" t="s">
        <v>67</v>
      </c>
      <c r="B90" s="133">
        <v>31.015452538631344</v>
      </c>
      <c r="C90" s="133">
        <v>30.71965628356606</v>
      </c>
      <c r="D90" s="133">
        <v>31.064763995609219</v>
      </c>
      <c r="E90" s="133">
        <v>32.448979591836732</v>
      </c>
      <c r="F90" s="21"/>
      <c r="G90" s="6" t="s">
        <v>76</v>
      </c>
      <c r="H90" s="6"/>
    </row>
    <row r="91" spans="1:12" ht="13.5" customHeight="1">
      <c r="A91" s="15" t="s">
        <v>68</v>
      </c>
      <c r="B91" s="133">
        <v>30.434782608695656</v>
      </c>
      <c r="C91" s="133">
        <v>35.766423357664237</v>
      </c>
      <c r="D91" s="133">
        <v>34.196891191709845</v>
      </c>
      <c r="E91" s="133">
        <v>32.835820895522389</v>
      </c>
      <c r="F91" s="21"/>
      <c r="G91" s="6" t="s">
        <v>76</v>
      </c>
      <c r="H91" s="12"/>
      <c r="L91" s="2" t="s">
        <v>69</v>
      </c>
    </row>
    <row r="92" spans="1:12">
      <c r="A92" s="10"/>
      <c r="B92" s="42"/>
      <c r="C92" s="42"/>
      <c r="D92" s="10"/>
    </row>
  </sheetData>
  <mergeCells count="11">
    <mergeCell ref="A4:H4"/>
    <mergeCell ref="A1:H1"/>
    <mergeCell ref="A2:H2"/>
    <mergeCell ref="A3:H3"/>
    <mergeCell ref="A5:H5"/>
    <mergeCell ref="H11:H12"/>
    <mergeCell ref="A6:H6"/>
    <mergeCell ref="A7:H7"/>
    <mergeCell ref="A8:H8"/>
    <mergeCell ref="A9:H9"/>
    <mergeCell ref="A10:H10"/>
  </mergeCells>
  <pageMargins left="0.511811024" right="0.511811024" top="0.78740157499999996" bottom="0.78740157499999996" header="0.31496062000000002" footer="0.31496062000000002"/>
  <pageSetup paperSize="9" orientation="portrait" verticalDpi="599"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1"/>
  <sheetViews>
    <sheetView view="pageBreakPreview" zoomScaleNormal="160" zoomScaleSheetLayoutView="100" workbookViewId="0">
      <selection activeCell="H12" sqref="H12"/>
    </sheetView>
  </sheetViews>
  <sheetFormatPr defaultColWidth="30.85546875" defaultRowHeight="20.100000000000001" customHeight="1"/>
  <cols>
    <col min="1" max="1" width="38.5703125" customWidth="1"/>
    <col min="2" max="3" width="16" style="39" bestFit="1" customWidth="1"/>
    <col min="4" max="5" width="16" bestFit="1" customWidth="1"/>
    <col min="6" max="6" width="10.85546875" style="28" bestFit="1" customWidth="1"/>
    <col min="7" max="7" width="13.7109375" customWidth="1"/>
    <col min="8" max="8" width="36.5703125" customWidth="1"/>
  </cols>
  <sheetData>
    <row r="1" spans="1:13" ht="20.100000000000001" customHeight="1">
      <c r="A1" s="344" t="s">
        <v>70</v>
      </c>
      <c r="B1" s="344"/>
      <c r="C1" s="344"/>
      <c r="D1" s="344"/>
      <c r="E1" s="344"/>
      <c r="F1" s="344"/>
      <c r="G1" s="344"/>
      <c r="H1" s="344"/>
      <c r="I1" s="1"/>
      <c r="J1" s="1"/>
      <c r="K1" s="1"/>
    </row>
    <row r="2" spans="1:13" ht="20.100000000000001" customHeight="1">
      <c r="A2" s="344" t="s">
        <v>191</v>
      </c>
      <c r="B2" s="344"/>
      <c r="C2" s="344"/>
      <c r="D2" s="344"/>
      <c r="E2" s="344"/>
      <c r="F2" s="344"/>
      <c r="G2" s="344"/>
      <c r="H2" s="344"/>
      <c r="I2" s="1"/>
      <c r="J2" s="19"/>
      <c r="K2" s="19"/>
    </row>
    <row r="3" spans="1:13" ht="20.100000000000001" customHeight="1">
      <c r="A3" s="369"/>
      <c r="B3" s="369"/>
      <c r="C3" s="369"/>
      <c r="D3" s="369"/>
      <c r="E3" s="369"/>
      <c r="F3" s="369"/>
      <c r="G3" s="369"/>
      <c r="H3" s="369"/>
      <c r="I3" s="19"/>
      <c r="J3" s="19"/>
      <c r="K3" s="19"/>
    </row>
    <row r="4" spans="1:13" ht="30.75" customHeight="1">
      <c r="A4" s="343" t="s">
        <v>80</v>
      </c>
      <c r="B4" s="343"/>
      <c r="C4" s="343"/>
      <c r="D4" s="343"/>
      <c r="E4" s="343"/>
      <c r="F4" s="343"/>
      <c r="G4" s="343"/>
      <c r="H4" s="343"/>
      <c r="I4" s="11"/>
      <c r="J4" s="11"/>
      <c r="K4" s="11"/>
      <c r="L4" s="11"/>
      <c r="M4" s="4"/>
    </row>
    <row r="5" spans="1:13" ht="37.5" customHeight="1">
      <c r="A5" s="343" t="s">
        <v>152</v>
      </c>
      <c r="B5" s="343"/>
      <c r="C5" s="343"/>
      <c r="D5" s="343"/>
      <c r="E5" s="343"/>
      <c r="F5" s="343"/>
      <c r="G5" s="343"/>
      <c r="H5" s="343"/>
      <c r="I5" s="4"/>
      <c r="J5" s="4"/>
      <c r="K5" s="4"/>
      <c r="L5" s="4"/>
      <c r="M5" s="4"/>
    </row>
    <row r="6" spans="1:13" ht="20.100000000000001" customHeight="1">
      <c r="A6" s="343"/>
      <c r="B6" s="343"/>
      <c r="C6" s="343"/>
      <c r="D6" s="343"/>
      <c r="E6" s="343"/>
      <c r="F6" s="343"/>
      <c r="G6" s="343"/>
      <c r="H6" s="343"/>
      <c r="I6" s="4"/>
      <c r="J6" s="4"/>
      <c r="K6" s="4"/>
      <c r="L6" s="4"/>
      <c r="M6" s="4"/>
    </row>
    <row r="7" spans="1:13" ht="20.100000000000001" customHeight="1">
      <c r="A7" s="342" t="s">
        <v>153</v>
      </c>
      <c r="B7" s="342"/>
      <c r="C7" s="342"/>
      <c r="D7" s="342"/>
      <c r="E7" s="342"/>
      <c r="F7" s="342"/>
      <c r="G7" s="342"/>
      <c r="H7" s="342"/>
      <c r="I7" s="4"/>
      <c r="J7" s="4"/>
      <c r="K7" s="4"/>
      <c r="L7" s="4"/>
      <c r="M7" s="4"/>
    </row>
    <row r="8" spans="1:13" ht="20.100000000000001" customHeight="1">
      <c r="A8" s="342" t="s">
        <v>154</v>
      </c>
      <c r="B8" s="342"/>
      <c r="C8" s="342"/>
      <c r="D8" s="342"/>
      <c r="E8" s="342"/>
      <c r="F8" s="342"/>
      <c r="G8" s="342"/>
      <c r="H8" s="342"/>
      <c r="I8" s="4"/>
      <c r="J8" s="4"/>
      <c r="K8" s="4"/>
      <c r="L8" s="4"/>
      <c r="M8" s="4"/>
    </row>
    <row r="9" spans="1:13" ht="15">
      <c r="A9" s="365" t="s">
        <v>199</v>
      </c>
      <c r="B9" s="365"/>
      <c r="C9" s="365"/>
      <c r="D9" s="365"/>
      <c r="E9" s="365"/>
      <c r="F9" s="365"/>
      <c r="G9" s="365"/>
      <c r="H9" s="365"/>
      <c r="I9" s="4"/>
      <c r="J9" s="4"/>
      <c r="K9" s="4"/>
      <c r="L9" s="4"/>
      <c r="M9" s="4"/>
    </row>
    <row r="10" spans="1:13" ht="31.5" customHeight="1">
      <c r="A10" s="22" t="s">
        <v>72</v>
      </c>
      <c r="B10" s="22" t="s">
        <v>178</v>
      </c>
      <c r="C10" s="22" t="s">
        <v>179</v>
      </c>
      <c r="D10" s="22" t="s">
        <v>185</v>
      </c>
      <c r="E10" s="22" t="s">
        <v>186</v>
      </c>
      <c r="F10" s="23" t="s">
        <v>184</v>
      </c>
      <c r="G10" s="23" t="s">
        <v>73</v>
      </c>
      <c r="H10" s="393" t="s">
        <v>630</v>
      </c>
    </row>
    <row r="11" spans="1:13" ht="20.100000000000001" customHeight="1">
      <c r="A11" s="15"/>
      <c r="B11" s="44"/>
      <c r="C11" s="44"/>
      <c r="D11" s="44"/>
      <c r="E11" s="44"/>
      <c r="F11" s="44"/>
      <c r="G11" s="6"/>
      <c r="H11" s="393"/>
    </row>
    <row r="12" spans="1:13" ht="20.100000000000001" customHeight="1">
      <c r="A12" s="70" t="s">
        <v>0</v>
      </c>
      <c r="B12" s="92"/>
      <c r="C12" s="92"/>
      <c r="D12" s="92"/>
      <c r="E12" s="114">
        <v>109</v>
      </c>
      <c r="F12" s="92"/>
      <c r="G12" s="92"/>
      <c r="H12" s="92"/>
    </row>
    <row r="13" spans="1:13" ht="20.100000000000001" customHeight="1">
      <c r="A13" s="15" t="s">
        <v>1</v>
      </c>
      <c r="B13" s="44">
        <v>11</v>
      </c>
      <c r="C13" s="44">
        <v>38.5</v>
      </c>
      <c r="D13" s="44">
        <v>3</v>
      </c>
      <c r="E13" s="55">
        <v>4</v>
      </c>
      <c r="F13" s="44"/>
      <c r="G13" s="6" t="s">
        <v>82</v>
      </c>
      <c r="H13" s="115"/>
    </row>
    <row r="14" spans="1:13" ht="20.100000000000001" customHeight="1">
      <c r="A14" s="15" t="s">
        <v>2</v>
      </c>
      <c r="B14" s="44">
        <v>12</v>
      </c>
      <c r="C14" s="44">
        <v>34.4</v>
      </c>
      <c r="D14" s="44">
        <v>6</v>
      </c>
      <c r="E14" s="55">
        <v>12</v>
      </c>
      <c r="F14" s="44"/>
      <c r="G14" s="6" t="s">
        <v>82</v>
      </c>
      <c r="H14" s="6"/>
    </row>
    <row r="15" spans="1:13" ht="20.100000000000001" customHeight="1">
      <c r="A15" s="15" t="s">
        <v>3</v>
      </c>
      <c r="B15" s="44">
        <v>19</v>
      </c>
      <c r="C15" s="44">
        <v>21.6</v>
      </c>
      <c r="D15" s="44">
        <v>16</v>
      </c>
      <c r="E15" s="55">
        <v>15</v>
      </c>
      <c r="F15" s="44"/>
      <c r="G15" s="6" t="s">
        <v>82</v>
      </c>
      <c r="H15" s="115"/>
    </row>
    <row r="16" spans="1:13" ht="20.100000000000001" customHeight="1">
      <c r="A16" s="15" t="s">
        <v>4</v>
      </c>
      <c r="B16" s="44">
        <v>7</v>
      </c>
      <c r="C16" s="44">
        <v>20.2</v>
      </c>
      <c r="D16" s="44">
        <v>10</v>
      </c>
      <c r="E16" s="55">
        <v>9</v>
      </c>
      <c r="F16" s="44"/>
      <c r="G16" s="6" t="s">
        <v>82</v>
      </c>
      <c r="H16" s="115"/>
    </row>
    <row r="17" spans="1:8" ht="20.100000000000001" customHeight="1">
      <c r="A17" s="15" t="s">
        <v>5</v>
      </c>
      <c r="B17" s="44">
        <v>9</v>
      </c>
      <c r="C17" s="44">
        <v>25.2</v>
      </c>
      <c r="D17" s="59">
        <v>14</v>
      </c>
      <c r="E17" s="55">
        <v>12</v>
      </c>
      <c r="F17" s="59"/>
      <c r="G17" s="6" t="s">
        <v>82</v>
      </c>
      <c r="H17" s="99"/>
    </row>
    <row r="18" spans="1:8" ht="20.100000000000001" customHeight="1">
      <c r="A18" s="15" t="s">
        <v>6</v>
      </c>
      <c r="B18" s="44">
        <v>15</v>
      </c>
      <c r="C18" s="44">
        <v>21.9</v>
      </c>
      <c r="D18" s="44">
        <v>5</v>
      </c>
      <c r="E18" s="55">
        <v>12</v>
      </c>
      <c r="F18" s="44"/>
      <c r="G18" s="6" t="s">
        <v>82</v>
      </c>
      <c r="H18" s="12"/>
    </row>
    <row r="19" spans="1:8" ht="20.100000000000001" customHeight="1">
      <c r="A19" s="15" t="s">
        <v>7</v>
      </c>
      <c r="B19" s="44">
        <v>29</v>
      </c>
      <c r="C19" s="44">
        <v>34.200000000000003</v>
      </c>
      <c r="D19" s="44">
        <v>15</v>
      </c>
      <c r="E19" s="55">
        <v>13</v>
      </c>
      <c r="F19" s="44"/>
      <c r="G19" s="6" t="s">
        <v>82</v>
      </c>
      <c r="H19" s="115"/>
    </row>
    <row r="20" spans="1:8" ht="20.100000000000001" customHeight="1">
      <c r="A20" s="15" t="s">
        <v>8</v>
      </c>
      <c r="B20" s="44">
        <v>36</v>
      </c>
      <c r="C20" s="44">
        <v>22</v>
      </c>
      <c r="D20" s="44">
        <v>37</v>
      </c>
      <c r="E20" s="55">
        <v>27</v>
      </c>
      <c r="F20" s="44"/>
      <c r="G20" s="6" t="s">
        <v>82</v>
      </c>
      <c r="H20" s="115"/>
    </row>
    <row r="21" spans="1:8" ht="20.100000000000001" customHeight="1">
      <c r="A21" s="15" t="s">
        <v>9</v>
      </c>
      <c r="B21" s="44">
        <v>3</v>
      </c>
      <c r="C21" s="44">
        <v>8.1999999999999993</v>
      </c>
      <c r="D21" s="44">
        <v>3</v>
      </c>
      <c r="E21" s="55">
        <v>5</v>
      </c>
      <c r="F21" s="44"/>
      <c r="G21" s="6" t="s">
        <v>82</v>
      </c>
      <c r="H21" s="12"/>
    </row>
    <row r="22" spans="1:8" ht="20.100000000000001" customHeight="1">
      <c r="A22" s="15"/>
      <c r="B22" s="44"/>
      <c r="C22" s="44"/>
      <c r="D22" s="44"/>
      <c r="E22" s="116"/>
      <c r="F22" s="44"/>
      <c r="G22" s="72"/>
      <c r="H22" s="72"/>
    </row>
    <row r="23" spans="1:8" ht="20.100000000000001" customHeight="1">
      <c r="A23" s="45" t="s">
        <v>10</v>
      </c>
      <c r="B23" s="93"/>
      <c r="C23" s="93"/>
      <c r="D23" s="93"/>
      <c r="E23" s="120">
        <v>61</v>
      </c>
      <c r="F23" s="93"/>
      <c r="G23" s="95"/>
      <c r="H23" s="95"/>
    </row>
    <row r="24" spans="1:8" ht="20.100000000000001" customHeight="1">
      <c r="A24" s="15" t="s">
        <v>11</v>
      </c>
      <c r="B24" s="44">
        <v>2</v>
      </c>
      <c r="C24" s="34">
        <v>15</v>
      </c>
      <c r="D24" s="59">
        <v>7</v>
      </c>
      <c r="E24" s="55">
        <v>8</v>
      </c>
      <c r="F24" s="59"/>
      <c r="G24" s="6" t="s">
        <v>82</v>
      </c>
      <c r="H24" s="99"/>
    </row>
    <row r="25" spans="1:8" ht="20.100000000000001" customHeight="1">
      <c r="A25" s="15" t="s">
        <v>12</v>
      </c>
      <c r="B25" s="44">
        <v>1</v>
      </c>
      <c r="C25" s="44">
        <v>12.1</v>
      </c>
      <c r="D25" s="59">
        <v>2</v>
      </c>
      <c r="E25" s="55">
        <v>2</v>
      </c>
      <c r="F25" s="59"/>
      <c r="G25" s="6" t="s">
        <v>82</v>
      </c>
      <c r="H25" s="99"/>
    </row>
    <row r="26" spans="1:8" ht="20.100000000000001" customHeight="1">
      <c r="A26" s="15" t="s">
        <v>13</v>
      </c>
      <c r="B26" s="44">
        <v>3</v>
      </c>
      <c r="C26" s="44">
        <v>18.3</v>
      </c>
      <c r="D26" s="59">
        <v>4</v>
      </c>
      <c r="E26" s="55">
        <v>4</v>
      </c>
      <c r="F26" s="59"/>
      <c r="G26" s="6" t="s">
        <v>82</v>
      </c>
      <c r="H26" s="99"/>
    </row>
    <row r="27" spans="1:8" ht="20.100000000000001" customHeight="1">
      <c r="A27" s="15" t="s">
        <v>14</v>
      </c>
      <c r="B27" s="44">
        <v>4</v>
      </c>
      <c r="C27" s="44">
        <v>19.399999999999999</v>
      </c>
      <c r="D27" s="59">
        <v>1</v>
      </c>
      <c r="E27" s="55">
        <v>8</v>
      </c>
      <c r="F27" s="59"/>
      <c r="G27" s="6" t="s">
        <v>82</v>
      </c>
      <c r="H27" s="99"/>
    </row>
    <row r="28" spans="1:8" ht="20.100000000000001" customHeight="1">
      <c r="A28" s="15" t="s">
        <v>15</v>
      </c>
      <c r="B28" s="44">
        <v>27</v>
      </c>
      <c r="C28" s="44">
        <v>16.8</v>
      </c>
      <c r="D28" s="59">
        <v>35</v>
      </c>
      <c r="E28" s="55">
        <v>33</v>
      </c>
      <c r="F28" s="59"/>
      <c r="G28" s="6" t="s">
        <v>82</v>
      </c>
      <c r="H28" s="99"/>
    </row>
    <row r="29" spans="1:8" ht="20.100000000000001" customHeight="1">
      <c r="A29" s="15" t="s">
        <v>16</v>
      </c>
      <c r="B29" s="44">
        <v>6</v>
      </c>
      <c r="C29" s="44">
        <v>13.7</v>
      </c>
      <c r="D29" s="59">
        <v>4</v>
      </c>
      <c r="E29" s="55">
        <v>6</v>
      </c>
      <c r="F29" s="59"/>
      <c r="G29" s="6" t="s">
        <v>82</v>
      </c>
      <c r="H29" s="12"/>
    </row>
    <row r="30" spans="1:8" ht="20.100000000000001" customHeight="1">
      <c r="A30" s="15"/>
      <c r="B30" s="44"/>
      <c r="C30" s="44"/>
      <c r="D30" s="44"/>
      <c r="E30" s="116"/>
      <c r="F30" s="44"/>
      <c r="G30" s="72"/>
      <c r="H30" s="72"/>
    </row>
    <row r="31" spans="1:8" ht="20.100000000000001" customHeight="1">
      <c r="A31" s="45" t="s">
        <v>17</v>
      </c>
      <c r="B31" s="93"/>
      <c r="C31" s="93"/>
      <c r="D31" s="93"/>
      <c r="E31" s="120">
        <v>74</v>
      </c>
      <c r="F31" s="93"/>
      <c r="G31" s="95"/>
      <c r="H31" s="95"/>
    </row>
    <row r="32" spans="1:8" ht="20.100000000000001" customHeight="1">
      <c r="A32" s="15" t="s">
        <v>18</v>
      </c>
      <c r="B32" s="44">
        <v>0</v>
      </c>
      <c r="C32" s="44">
        <v>12.3</v>
      </c>
      <c r="D32" s="44">
        <v>4</v>
      </c>
      <c r="E32" s="55">
        <v>2</v>
      </c>
      <c r="F32" s="44"/>
      <c r="G32" s="6" t="s">
        <v>82</v>
      </c>
      <c r="H32" s="117"/>
    </row>
    <row r="33" spans="1:8" ht="20.100000000000001" customHeight="1">
      <c r="A33" s="15" t="s">
        <v>19</v>
      </c>
      <c r="B33" s="44">
        <v>3</v>
      </c>
      <c r="C33" s="44">
        <v>7.9</v>
      </c>
      <c r="D33" s="44">
        <v>1</v>
      </c>
      <c r="E33" s="55">
        <v>5</v>
      </c>
      <c r="F33" s="44"/>
      <c r="G33" s="6" t="s">
        <v>82</v>
      </c>
      <c r="H33" s="117"/>
    </row>
    <row r="34" spans="1:8" ht="20.100000000000001" customHeight="1">
      <c r="A34" s="15" t="s">
        <v>20</v>
      </c>
      <c r="B34" s="44">
        <v>3</v>
      </c>
      <c r="C34" s="44">
        <v>4.5999999999999996</v>
      </c>
      <c r="D34" s="44">
        <v>7</v>
      </c>
      <c r="E34" s="55">
        <v>5</v>
      </c>
      <c r="F34" s="44"/>
      <c r="G34" s="6" t="s">
        <v>82</v>
      </c>
      <c r="H34" s="99"/>
    </row>
    <row r="35" spans="1:8" ht="20.100000000000001" customHeight="1">
      <c r="A35" s="15" t="s">
        <v>21</v>
      </c>
      <c r="B35" s="44">
        <v>2</v>
      </c>
      <c r="C35" s="44">
        <v>11.8</v>
      </c>
      <c r="D35" s="44">
        <v>1</v>
      </c>
      <c r="E35" s="55">
        <v>5</v>
      </c>
      <c r="F35" s="44"/>
      <c r="G35" s="6" t="s">
        <v>82</v>
      </c>
      <c r="H35" s="117"/>
    </row>
    <row r="36" spans="1:8" ht="20.100000000000001" customHeight="1">
      <c r="A36" s="15" t="s">
        <v>22</v>
      </c>
      <c r="B36" s="44">
        <v>29</v>
      </c>
      <c r="C36" s="44">
        <v>12.7</v>
      </c>
      <c r="D36" s="44">
        <v>16</v>
      </c>
      <c r="E36" s="55">
        <v>29</v>
      </c>
      <c r="F36" s="44"/>
      <c r="G36" s="6" t="s">
        <v>82</v>
      </c>
      <c r="H36" s="117"/>
    </row>
    <row r="37" spans="1:8" ht="20.100000000000001" customHeight="1">
      <c r="A37" s="15" t="s">
        <v>23</v>
      </c>
      <c r="B37" s="44">
        <v>2</v>
      </c>
      <c r="C37" s="118">
        <v>15</v>
      </c>
      <c r="D37" s="44">
        <v>6</v>
      </c>
      <c r="E37" s="55">
        <v>5</v>
      </c>
      <c r="F37" s="44"/>
      <c r="G37" s="6" t="s">
        <v>82</v>
      </c>
      <c r="H37" s="12"/>
    </row>
    <row r="38" spans="1:8" ht="20.100000000000001" customHeight="1">
      <c r="A38" s="15" t="s">
        <v>24</v>
      </c>
      <c r="B38" s="44">
        <v>30</v>
      </c>
      <c r="C38" s="44">
        <v>14.8</v>
      </c>
      <c r="D38" s="44">
        <v>30</v>
      </c>
      <c r="E38" s="55">
        <v>19</v>
      </c>
      <c r="F38" s="44"/>
      <c r="G38" s="6" t="s">
        <v>82</v>
      </c>
      <c r="H38" s="115"/>
    </row>
    <row r="39" spans="1:8" ht="20.100000000000001" customHeight="1">
      <c r="A39" s="15" t="s">
        <v>25</v>
      </c>
      <c r="B39" s="44">
        <v>6</v>
      </c>
      <c r="C39" s="44">
        <v>17.2</v>
      </c>
      <c r="D39" s="44">
        <v>3</v>
      </c>
      <c r="E39" s="55">
        <v>4</v>
      </c>
      <c r="F39" s="44"/>
      <c r="G39" s="6" t="s">
        <v>82</v>
      </c>
      <c r="H39" s="6"/>
    </row>
    <row r="40" spans="1:8" ht="20.100000000000001" customHeight="1">
      <c r="A40" s="15"/>
      <c r="B40" s="44"/>
      <c r="C40" s="44"/>
      <c r="D40" s="44"/>
      <c r="E40" s="116"/>
      <c r="F40" s="44"/>
      <c r="G40" s="72"/>
      <c r="H40" s="72"/>
    </row>
    <row r="41" spans="1:8" ht="20.100000000000001" customHeight="1">
      <c r="A41" s="57" t="s">
        <v>92</v>
      </c>
      <c r="B41" s="96"/>
      <c r="C41" s="96"/>
      <c r="D41" s="93"/>
      <c r="E41" s="120">
        <v>672</v>
      </c>
      <c r="F41" s="93"/>
      <c r="G41" s="93"/>
      <c r="H41" s="93"/>
    </row>
    <row r="42" spans="1:8" ht="20.100000000000001" customHeight="1">
      <c r="A42" s="15" t="s">
        <v>26</v>
      </c>
      <c r="B42" s="44">
        <v>10</v>
      </c>
      <c r="C42" s="44">
        <v>11.3</v>
      </c>
      <c r="D42" s="44">
        <v>8</v>
      </c>
      <c r="E42" s="55">
        <v>13</v>
      </c>
      <c r="F42" s="44"/>
      <c r="G42" s="6" t="s">
        <v>82</v>
      </c>
      <c r="H42" s="115"/>
    </row>
    <row r="43" spans="1:8" ht="20.100000000000001" customHeight="1">
      <c r="A43" s="15" t="s">
        <v>27</v>
      </c>
      <c r="B43" s="44">
        <v>5</v>
      </c>
      <c r="C43" s="44">
        <v>36.5</v>
      </c>
      <c r="D43" s="59">
        <v>10</v>
      </c>
      <c r="E43" s="55">
        <v>21</v>
      </c>
      <c r="F43" s="59"/>
      <c r="G43" s="6" t="s">
        <v>82</v>
      </c>
      <c r="H43" s="97"/>
    </row>
    <row r="44" spans="1:8" ht="20.100000000000001" customHeight="1">
      <c r="A44" s="15" t="s">
        <v>28</v>
      </c>
      <c r="B44" s="44">
        <v>1</v>
      </c>
      <c r="C44" s="44">
        <v>23.7</v>
      </c>
      <c r="D44" s="59">
        <v>6</v>
      </c>
      <c r="E44" s="55">
        <v>6</v>
      </c>
      <c r="F44" s="59"/>
      <c r="G44" s="6" t="s">
        <v>82</v>
      </c>
      <c r="H44" s="97"/>
    </row>
    <row r="45" spans="1:8" ht="20.100000000000001" customHeight="1">
      <c r="A45" s="15" t="s">
        <v>29</v>
      </c>
      <c r="B45" s="44">
        <v>0</v>
      </c>
      <c r="C45" s="44">
        <v>15.2</v>
      </c>
      <c r="D45" s="44">
        <v>0</v>
      </c>
      <c r="E45" s="55">
        <v>1</v>
      </c>
      <c r="F45" s="44"/>
      <c r="G45" s="6" t="s">
        <v>82</v>
      </c>
      <c r="H45" s="115"/>
    </row>
    <row r="46" spans="1:8" ht="20.100000000000001" customHeight="1">
      <c r="A46" s="15" t="s">
        <v>30</v>
      </c>
      <c r="B46" s="44">
        <v>10</v>
      </c>
      <c r="C46" s="44">
        <v>11.1</v>
      </c>
      <c r="D46" s="59">
        <v>12</v>
      </c>
      <c r="E46" s="55">
        <v>4</v>
      </c>
      <c r="F46" s="59"/>
      <c r="G46" s="6" t="s">
        <v>82</v>
      </c>
      <c r="H46" s="99"/>
    </row>
    <row r="47" spans="1:8" ht="20.100000000000001" customHeight="1">
      <c r="A47" s="15" t="s">
        <v>31</v>
      </c>
      <c r="B47" s="44">
        <v>6</v>
      </c>
      <c r="C47" s="44">
        <v>17.899999999999999</v>
      </c>
      <c r="D47" s="59">
        <v>4</v>
      </c>
      <c r="E47" s="55">
        <v>4</v>
      </c>
      <c r="F47" s="59"/>
      <c r="G47" s="6" t="s">
        <v>82</v>
      </c>
      <c r="H47" s="99"/>
    </row>
    <row r="48" spans="1:8" ht="20.100000000000001" customHeight="1">
      <c r="A48" s="15" t="s">
        <v>32</v>
      </c>
      <c r="B48" s="44">
        <v>14.3</v>
      </c>
      <c r="C48" s="44">
        <v>13.3</v>
      </c>
      <c r="D48" s="6">
        <v>12.8</v>
      </c>
      <c r="E48" s="56">
        <v>0.14630000000000001</v>
      </c>
      <c r="F48" s="6"/>
      <c r="G48" s="6" t="s">
        <v>83</v>
      </c>
      <c r="H48" s="115"/>
    </row>
    <row r="49" spans="1:8" ht="20.100000000000001" customHeight="1">
      <c r="A49" s="15" t="s">
        <v>33</v>
      </c>
      <c r="B49" s="44">
        <v>10</v>
      </c>
      <c r="C49" s="44">
        <v>12.7</v>
      </c>
      <c r="D49" s="44">
        <v>9</v>
      </c>
      <c r="E49" s="55">
        <v>10</v>
      </c>
      <c r="F49" s="44"/>
      <c r="G49" s="6" t="s">
        <v>82</v>
      </c>
      <c r="H49" s="12"/>
    </row>
    <row r="50" spans="1:8" ht="20.100000000000001" customHeight="1">
      <c r="A50" s="15" t="s">
        <v>34</v>
      </c>
      <c r="B50" s="44">
        <v>13</v>
      </c>
      <c r="C50" s="44">
        <v>9.1</v>
      </c>
      <c r="D50" s="44">
        <v>6</v>
      </c>
      <c r="E50" s="55">
        <v>5</v>
      </c>
      <c r="F50" s="44"/>
      <c r="G50" s="6" t="s">
        <v>82</v>
      </c>
      <c r="H50" s="115"/>
    </row>
    <row r="51" spans="1:8" ht="20.100000000000001" customHeight="1">
      <c r="A51" s="15" t="s">
        <v>35</v>
      </c>
      <c r="B51" s="44">
        <v>11</v>
      </c>
      <c r="C51" s="44">
        <v>10.5</v>
      </c>
      <c r="D51" s="59">
        <v>9</v>
      </c>
      <c r="E51" s="55">
        <v>2</v>
      </c>
      <c r="F51" s="59"/>
      <c r="G51" s="6" t="s">
        <v>82</v>
      </c>
      <c r="H51" s="97"/>
    </row>
    <row r="52" spans="1:8" ht="20.100000000000001" customHeight="1">
      <c r="A52" s="15" t="s">
        <v>36</v>
      </c>
      <c r="B52" s="44">
        <v>3</v>
      </c>
      <c r="C52" s="44">
        <v>9.4</v>
      </c>
      <c r="D52" s="59">
        <v>5</v>
      </c>
      <c r="E52" s="55">
        <v>6</v>
      </c>
      <c r="F52" s="59"/>
      <c r="G52" s="6" t="s">
        <v>82</v>
      </c>
      <c r="H52" s="99"/>
    </row>
    <row r="53" spans="1:8" ht="20.100000000000001" customHeight="1">
      <c r="A53" s="15" t="s">
        <v>37</v>
      </c>
      <c r="B53" s="44">
        <v>27</v>
      </c>
      <c r="C53" s="118">
        <v>35</v>
      </c>
      <c r="D53" s="59">
        <v>35</v>
      </c>
      <c r="E53" s="55">
        <v>37</v>
      </c>
      <c r="F53" s="59"/>
      <c r="G53" s="6" t="s">
        <v>82</v>
      </c>
      <c r="H53" s="97"/>
    </row>
    <row r="54" spans="1:8" ht="20.100000000000001" customHeight="1">
      <c r="A54" s="15"/>
      <c r="B54" s="44"/>
      <c r="C54" s="44"/>
      <c r="D54" s="44"/>
      <c r="E54" s="116"/>
      <c r="F54" s="44"/>
      <c r="G54" s="72"/>
      <c r="H54" s="72"/>
    </row>
    <row r="55" spans="1:8" ht="20.100000000000001" customHeight="1">
      <c r="A55" s="45" t="s">
        <v>38</v>
      </c>
      <c r="B55" s="93"/>
      <c r="C55" s="93"/>
      <c r="D55" s="93"/>
      <c r="E55" s="120">
        <v>50</v>
      </c>
      <c r="F55" s="93"/>
      <c r="G55" s="95"/>
      <c r="H55" s="95"/>
    </row>
    <row r="56" spans="1:8" ht="20.100000000000001" customHeight="1">
      <c r="A56" s="15" t="s">
        <v>39</v>
      </c>
      <c r="B56" s="44">
        <v>22</v>
      </c>
      <c r="C56" s="44">
        <v>13.4</v>
      </c>
      <c r="D56" s="44">
        <v>22</v>
      </c>
      <c r="E56" s="55">
        <v>36</v>
      </c>
      <c r="F56" s="44"/>
      <c r="G56" s="6" t="s">
        <v>82</v>
      </c>
      <c r="H56" s="115"/>
    </row>
    <row r="57" spans="1:8" ht="20.100000000000001" customHeight="1">
      <c r="A57" s="15" t="s">
        <v>40</v>
      </c>
      <c r="B57" s="44">
        <v>1</v>
      </c>
      <c r="C57" s="44">
        <v>7.2</v>
      </c>
      <c r="D57" s="44">
        <v>1</v>
      </c>
      <c r="E57" s="55">
        <v>1</v>
      </c>
      <c r="F57" s="44"/>
      <c r="G57" s="6" t="s">
        <v>82</v>
      </c>
      <c r="H57" s="115"/>
    </row>
    <row r="58" spans="1:8" ht="20.100000000000001" customHeight="1">
      <c r="A58" s="15" t="s">
        <v>41</v>
      </c>
      <c r="B58" s="44">
        <v>2</v>
      </c>
      <c r="C58" s="44">
        <v>0</v>
      </c>
      <c r="D58" s="44">
        <v>3</v>
      </c>
      <c r="E58" s="55">
        <v>3</v>
      </c>
      <c r="F58" s="44"/>
      <c r="G58" s="6" t="s">
        <v>82</v>
      </c>
      <c r="H58" s="12"/>
    </row>
    <row r="59" spans="1:8" ht="20.100000000000001" customHeight="1">
      <c r="A59" s="15" t="s">
        <v>42</v>
      </c>
      <c r="B59" s="44">
        <v>3</v>
      </c>
      <c r="C59" s="44">
        <v>10</v>
      </c>
      <c r="D59" s="44">
        <v>2</v>
      </c>
      <c r="E59" s="55">
        <v>1</v>
      </c>
      <c r="F59" s="44"/>
      <c r="G59" s="6" t="s">
        <v>82</v>
      </c>
      <c r="H59" s="12"/>
    </row>
    <row r="60" spans="1:8" ht="20.100000000000001" customHeight="1">
      <c r="A60" s="15" t="s">
        <v>43</v>
      </c>
      <c r="B60" s="44">
        <v>7</v>
      </c>
      <c r="C60" s="44">
        <v>22.9</v>
      </c>
      <c r="D60" s="44">
        <v>4</v>
      </c>
      <c r="E60" s="55">
        <v>3</v>
      </c>
      <c r="F60" s="44"/>
      <c r="G60" s="6" t="s">
        <v>82</v>
      </c>
      <c r="H60" s="12"/>
    </row>
    <row r="61" spans="1:8" ht="20.100000000000001" customHeight="1">
      <c r="A61" s="15" t="s">
        <v>44</v>
      </c>
      <c r="B61" s="44">
        <v>2</v>
      </c>
      <c r="C61" s="44">
        <v>14.4</v>
      </c>
      <c r="D61" s="44">
        <v>1</v>
      </c>
      <c r="E61" s="55">
        <v>6</v>
      </c>
      <c r="F61" s="44"/>
      <c r="G61" s="6" t="s">
        <v>82</v>
      </c>
      <c r="H61" s="115"/>
    </row>
    <row r="62" spans="1:8" ht="20.100000000000001" customHeight="1">
      <c r="A62" s="15"/>
      <c r="B62" s="44"/>
      <c r="C62" s="44"/>
      <c r="D62" s="44"/>
      <c r="E62" s="116"/>
      <c r="F62" s="44"/>
      <c r="G62" s="72"/>
      <c r="H62" s="72"/>
    </row>
    <row r="63" spans="1:8" ht="20.100000000000001" customHeight="1">
      <c r="A63" s="45" t="s">
        <v>45</v>
      </c>
      <c r="B63" s="93"/>
      <c r="C63" s="93"/>
      <c r="D63" s="93"/>
      <c r="E63" s="120">
        <v>96</v>
      </c>
      <c r="F63" s="93"/>
      <c r="G63" s="93"/>
      <c r="H63" s="93"/>
    </row>
    <row r="64" spans="1:8" ht="20.100000000000001" customHeight="1">
      <c r="A64" s="15" t="s">
        <v>47</v>
      </c>
      <c r="B64" s="44">
        <v>20</v>
      </c>
      <c r="C64" s="44">
        <v>9.1</v>
      </c>
      <c r="D64" s="44">
        <v>10</v>
      </c>
      <c r="E64" s="55">
        <v>12</v>
      </c>
      <c r="F64" s="44"/>
      <c r="G64" s="6" t="s">
        <v>82</v>
      </c>
      <c r="H64" s="115"/>
    </row>
    <row r="65" spans="1:8" ht="20.100000000000001" customHeight="1">
      <c r="A65" s="15" t="s">
        <v>50</v>
      </c>
      <c r="B65" s="44">
        <v>2</v>
      </c>
      <c r="C65" s="44">
        <v>14.4</v>
      </c>
      <c r="D65" s="44">
        <v>3</v>
      </c>
      <c r="E65" s="55">
        <v>4</v>
      </c>
      <c r="F65" s="44"/>
      <c r="G65" s="6" t="s">
        <v>82</v>
      </c>
      <c r="H65" s="6"/>
    </row>
    <row r="66" spans="1:8" ht="20.100000000000001" customHeight="1">
      <c r="A66" s="15" t="s">
        <v>49</v>
      </c>
      <c r="B66" s="44">
        <v>19</v>
      </c>
      <c r="C66" s="44">
        <v>14.5</v>
      </c>
      <c r="D66" s="44">
        <v>26</v>
      </c>
      <c r="E66" s="55">
        <v>25</v>
      </c>
      <c r="F66" s="44"/>
      <c r="G66" s="6" t="s">
        <v>82</v>
      </c>
      <c r="H66" s="115"/>
    </row>
    <row r="67" spans="1:8" ht="20.100000000000001" customHeight="1">
      <c r="A67" s="15" t="s">
        <v>48</v>
      </c>
      <c r="B67" s="44">
        <v>12</v>
      </c>
      <c r="C67" s="118">
        <v>26</v>
      </c>
      <c r="D67" s="44">
        <v>7</v>
      </c>
      <c r="E67" s="55">
        <v>6</v>
      </c>
      <c r="F67" s="44"/>
      <c r="G67" s="6" t="s">
        <v>82</v>
      </c>
      <c r="H67" s="97"/>
    </row>
    <row r="68" spans="1:8" ht="20.100000000000001" customHeight="1">
      <c r="A68" s="15" t="s">
        <v>46</v>
      </c>
      <c r="B68" s="44">
        <v>19.7</v>
      </c>
      <c r="C68" s="118">
        <v>20</v>
      </c>
      <c r="D68" s="6">
        <v>14.7</v>
      </c>
      <c r="E68" s="56">
        <v>0.23080546396608601</v>
      </c>
      <c r="F68" s="6"/>
      <c r="G68" s="6" t="s">
        <v>83</v>
      </c>
      <c r="H68" s="115"/>
    </row>
    <row r="69" spans="1:8" ht="20.100000000000001" customHeight="1">
      <c r="A69" s="15"/>
      <c r="B69" s="44"/>
      <c r="C69" s="44"/>
      <c r="D69" s="44"/>
      <c r="E69" s="116"/>
      <c r="F69" s="44"/>
      <c r="G69" s="72"/>
      <c r="H69" s="72"/>
    </row>
    <row r="70" spans="1:8" ht="20.100000000000001" customHeight="1">
      <c r="A70" s="45" t="s">
        <v>51</v>
      </c>
      <c r="B70" s="93"/>
      <c r="C70" s="93"/>
      <c r="D70" s="93"/>
      <c r="E70" s="120">
        <v>60</v>
      </c>
      <c r="F70" s="93"/>
      <c r="G70" s="95"/>
      <c r="H70" s="95"/>
    </row>
    <row r="71" spans="1:8" ht="20.100000000000001" customHeight="1">
      <c r="A71" s="15" t="s">
        <v>54</v>
      </c>
      <c r="B71" s="44">
        <v>18</v>
      </c>
      <c r="C71" s="44">
        <v>13.5</v>
      </c>
      <c r="D71" s="44">
        <v>13</v>
      </c>
      <c r="E71" s="55">
        <v>11</v>
      </c>
      <c r="F71" s="44"/>
      <c r="G71" s="6" t="s">
        <v>82</v>
      </c>
      <c r="H71" s="97"/>
    </row>
    <row r="72" spans="1:8" ht="20.100000000000001" customHeight="1">
      <c r="A72" s="15" t="s">
        <v>52</v>
      </c>
      <c r="B72" s="44">
        <v>20</v>
      </c>
      <c r="C72" s="44">
        <v>32.299999999999997</v>
      </c>
      <c r="D72" s="59">
        <v>30</v>
      </c>
      <c r="E72" s="55">
        <v>26</v>
      </c>
      <c r="F72" s="59"/>
      <c r="G72" s="6" t="s">
        <v>82</v>
      </c>
      <c r="H72" s="99"/>
    </row>
    <row r="73" spans="1:8" ht="20.100000000000001" customHeight="1">
      <c r="A73" s="15" t="s">
        <v>53</v>
      </c>
      <c r="B73" s="44">
        <v>7</v>
      </c>
      <c r="C73" s="44">
        <v>22.2</v>
      </c>
      <c r="D73" s="59">
        <v>13</v>
      </c>
      <c r="E73" s="55">
        <v>7</v>
      </c>
      <c r="F73" s="59"/>
      <c r="G73" s="6" t="s">
        <v>82</v>
      </c>
      <c r="H73" s="99"/>
    </row>
    <row r="74" spans="1:8" ht="20.100000000000001" customHeight="1">
      <c r="A74" s="15" t="s">
        <v>56</v>
      </c>
      <c r="B74" s="44">
        <v>1</v>
      </c>
      <c r="C74" s="44">
        <v>3.2</v>
      </c>
      <c r="D74" s="44">
        <v>3</v>
      </c>
      <c r="E74" s="55">
        <v>4</v>
      </c>
      <c r="F74" s="44"/>
      <c r="G74" s="6" t="s">
        <v>82</v>
      </c>
      <c r="H74" s="115"/>
    </row>
    <row r="75" spans="1:8" ht="20.100000000000001" customHeight="1">
      <c r="A75" s="15" t="s">
        <v>57</v>
      </c>
      <c r="B75" s="44">
        <v>5</v>
      </c>
      <c r="C75" s="44">
        <v>29.1</v>
      </c>
      <c r="D75" s="44">
        <v>5</v>
      </c>
      <c r="E75" s="55">
        <v>9</v>
      </c>
      <c r="F75" s="44"/>
      <c r="G75" s="6" t="s">
        <v>82</v>
      </c>
      <c r="H75" s="115"/>
    </row>
    <row r="76" spans="1:8" ht="20.100000000000001" customHeight="1">
      <c r="A76" s="15" t="s">
        <v>55</v>
      </c>
      <c r="B76" s="44">
        <v>0</v>
      </c>
      <c r="C76" s="44">
        <v>14.2</v>
      </c>
      <c r="D76" s="44">
        <v>0</v>
      </c>
      <c r="E76" s="55">
        <v>3</v>
      </c>
      <c r="F76" s="44"/>
      <c r="G76" s="6" t="s">
        <v>82</v>
      </c>
      <c r="H76" s="115"/>
    </row>
    <row r="77" spans="1:8" ht="20.100000000000001" customHeight="1">
      <c r="A77" s="15"/>
      <c r="B77" s="44"/>
      <c r="C77" s="44"/>
      <c r="D77" s="44"/>
      <c r="E77" s="116"/>
      <c r="F77" s="44"/>
      <c r="G77" s="72"/>
      <c r="H77" s="72"/>
    </row>
    <row r="78" spans="1:8" ht="20.100000000000001" customHeight="1">
      <c r="A78" s="45" t="s">
        <v>90</v>
      </c>
      <c r="B78" s="93"/>
      <c r="C78" s="93"/>
      <c r="D78" s="44"/>
      <c r="E78" s="55">
        <v>40</v>
      </c>
      <c r="F78" s="44"/>
      <c r="G78" s="6"/>
      <c r="H78" s="6"/>
    </row>
    <row r="79" spans="1:8" ht="20.100000000000001" customHeight="1">
      <c r="A79" s="15" t="s">
        <v>58</v>
      </c>
      <c r="B79" s="44">
        <v>0</v>
      </c>
      <c r="C79" s="44">
        <v>14.9</v>
      </c>
      <c r="D79" s="44">
        <v>11</v>
      </c>
      <c r="E79" s="55">
        <v>11</v>
      </c>
      <c r="F79" s="44"/>
      <c r="G79" s="6" t="s">
        <v>82</v>
      </c>
      <c r="H79" s="99"/>
    </row>
    <row r="80" spans="1:8" ht="20.100000000000001" customHeight="1">
      <c r="A80" s="15" t="s">
        <v>59</v>
      </c>
      <c r="B80" s="44">
        <v>3</v>
      </c>
      <c r="C80" s="44">
        <v>23.6</v>
      </c>
      <c r="D80" s="44">
        <v>5</v>
      </c>
      <c r="E80" s="55">
        <v>5</v>
      </c>
      <c r="F80" s="44"/>
      <c r="G80" s="6" t="s">
        <v>82</v>
      </c>
      <c r="H80" s="6"/>
    </row>
    <row r="81" spans="1:12" ht="20.100000000000001" customHeight="1">
      <c r="A81" s="15" t="s">
        <v>60</v>
      </c>
      <c r="B81" s="44">
        <v>14</v>
      </c>
      <c r="C81" s="44">
        <v>20.100000000000001</v>
      </c>
      <c r="D81" s="44">
        <v>17</v>
      </c>
      <c r="E81" s="55">
        <v>9</v>
      </c>
      <c r="F81" s="44"/>
      <c r="G81" s="6" t="s">
        <v>82</v>
      </c>
      <c r="H81" s="99"/>
    </row>
    <row r="82" spans="1:12" ht="20.100000000000001" customHeight="1">
      <c r="A82" s="15" t="s">
        <v>61</v>
      </c>
      <c r="B82" s="44">
        <v>2</v>
      </c>
      <c r="C82" s="44">
        <v>18.899999999999999</v>
      </c>
      <c r="D82" s="44">
        <v>4</v>
      </c>
      <c r="E82" s="55">
        <v>7</v>
      </c>
      <c r="F82" s="44"/>
      <c r="G82" s="6" t="s">
        <v>82</v>
      </c>
      <c r="H82" s="12"/>
    </row>
    <row r="83" spans="1:12" ht="20.100000000000001" customHeight="1">
      <c r="A83" s="15" t="s">
        <v>62</v>
      </c>
      <c r="B83" s="44">
        <v>1</v>
      </c>
      <c r="C83" s="44">
        <v>13.6</v>
      </c>
      <c r="D83" s="44">
        <v>4</v>
      </c>
      <c r="E83" s="55">
        <v>8</v>
      </c>
      <c r="F83" s="44"/>
      <c r="G83" s="6" t="s">
        <v>82</v>
      </c>
      <c r="H83" s="6"/>
    </row>
    <row r="84" spans="1:12" ht="20.100000000000001" customHeight="1">
      <c r="A84" s="15"/>
      <c r="B84" s="44"/>
      <c r="C84" s="44"/>
      <c r="D84" s="44"/>
      <c r="E84" s="116"/>
      <c r="F84" s="44"/>
      <c r="G84" s="72"/>
      <c r="H84" s="72"/>
    </row>
    <row r="85" spans="1:12" ht="20.100000000000001" customHeight="1">
      <c r="A85" s="45" t="s">
        <v>63</v>
      </c>
      <c r="B85" s="93"/>
      <c r="C85" s="93"/>
      <c r="D85" s="93"/>
      <c r="E85" s="120">
        <f>SUM(E86:E90)</f>
        <v>51</v>
      </c>
      <c r="F85" s="93"/>
      <c r="G85" s="95"/>
      <c r="H85" s="95"/>
    </row>
    <row r="86" spans="1:12" ht="20.100000000000001" customHeight="1">
      <c r="A86" s="15" t="s">
        <v>64</v>
      </c>
      <c r="B86" s="44">
        <v>4</v>
      </c>
      <c r="C86" s="44">
        <v>24.5</v>
      </c>
      <c r="D86" s="12">
        <v>5</v>
      </c>
      <c r="E86" s="55">
        <v>2</v>
      </c>
      <c r="F86" s="12"/>
      <c r="G86" s="6" t="s">
        <v>82</v>
      </c>
      <c r="H86" s="12"/>
    </row>
    <row r="87" spans="1:12" ht="20.100000000000001" customHeight="1">
      <c r="A87" s="15" t="s">
        <v>65</v>
      </c>
      <c r="B87" s="44">
        <v>12</v>
      </c>
      <c r="C87" s="44">
        <v>10.4</v>
      </c>
      <c r="D87" s="12">
        <v>9</v>
      </c>
      <c r="E87" s="55">
        <v>11</v>
      </c>
      <c r="F87" s="12"/>
      <c r="G87" s="6" t="s">
        <v>82</v>
      </c>
      <c r="H87" s="115"/>
    </row>
    <row r="88" spans="1:12" ht="20.100000000000001" customHeight="1">
      <c r="A88" s="15" t="s">
        <v>66</v>
      </c>
      <c r="B88" s="44">
        <v>4</v>
      </c>
      <c r="C88" s="44">
        <v>10.8</v>
      </c>
      <c r="D88" s="12">
        <v>15</v>
      </c>
      <c r="E88" s="55">
        <v>15</v>
      </c>
      <c r="F88" s="12"/>
      <c r="G88" s="6" t="s">
        <v>82</v>
      </c>
      <c r="H88" s="99"/>
    </row>
    <row r="89" spans="1:12" ht="20.100000000000001" customHeight="1">
      <c r="A89" s="15" t="s">
        <v>67</v>
      </c>
      <c r="B89" s="44">
        <v>9</v>
      </c>
      <c r="C89" s="44">
        <v>17.100000000000001</v>
      </c>
      <c r="D89" s="12">
        <v>5</v>
      </c>
      <c r="E89" s="55">
        <v>19</v>
      </c>
      <c r="F89" s="12"/>
      <c r="G89" s="6" t="s">
        <v>82</v>
      </c>
      <c r="H89" s="117"/>
    </row>
    <row r="90" spans="1:12" ht="20.100000000000001" customHeight="1">
      <c r="A90" s="15" t="s">
        <v>68</v>
      </c>
      <c r="B90" s="44">
        <v>3</v>
      </c>
      <c r="C90" s="44">
        <v>12.7</v>
      </c>
      <c r="D90" s="12">
        <v>15</v>
      </c>
      <c r="E90" s="55">
        <v>4</v>
      </c>
      <c r="F90" s="12"/>
      <c r="G90" s="6" t="s">
        <v>82</v>
      </c>
      <c r="H90" s="115"/>
      <c r="L90" s="2" t="s">
        <v>69</v>
      </c>
    </row>
    <row r="91" spans="1:12" ht="20.100000000000001" customHeight="1">
      <c r="A91" s="10"/>
      <c r="B91" s="42"/>
      <c r="C91" s="42"/>
      <c r="D91" s="10"/>
    </row>
  </sheetData>
  <mergeCells count="10">
    <mergeCell ref="A1:H1"/>
    <mergeCell ref="A2:H2"/>
    <mergeCell ref="A3:H3"/>
    <mergeCell ref="A4:H4"/>
    <mergeCell ref="A5:H5"/>
    <mergeCell ref="H10:H11"/>
    <mergeCell ref="A6:H6"/>
    <mergeCell ref="A7:H7"/>
    <mergeCell ref="A9:H9"/>
    <mergeCell ref="A8:H8"/>
  </mergeCells>
  <pageMargins left="0.51181102362204722" right="0.24" top="0.34" bottom="0.28000000000000003" header="0.17" footer="0.17"/>
  <pageSetup paperSize="9" scale="17" orientation="portrait" r:id="rId1"/>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N94"/>
  <sheetViews>
    <sheetView view="pageBreakPreview" zoomScaleNormal="160" zoomScaleSheetLayoutView="100" workbookViewId="0">
      <selection activeCell="H18" sqref="H18"/>
    </sheetView>
  </sheetViews>
  <sheetFormatPr defaultColWidth="30.85546875" defaultRowHeight="15"/>
  <cols>
    <col min="1" max="1" width="38.5703125" customWidth="1"/>
    <col min="2" max="3" width="16.28515625" style="39" bestFit="1" customWidth="1"/>
    <col min="4" max="5" width="16.28515625" bestFit="1" customWidth="1"/>
    <col min="6" max="6" width="13.28515625" style="28" customWidth="1"/>
    <col min="7" max="7" width="13.7109375" customWidth="1"/>
    <col min="8" max="8" width="32.42578125" customWidth="1"/>
  </cols>
  <sheetData>
    <row r="1" spans="1:13">
      <c r="A1" s="344" t="s">
        <v>70</v>
      </c>
      <c r="B1" s="344"/>
      <c r="C1" s="344"/>
      <c r="D1" s="344"/>
      <c r="E1" s="344"/>
      <c r="F1" s="344"/>
      <c r="G1" s="344"/>
      <c r="H1" s="344"/>
      <c r="I1" s="1"/>
      <c r="J1" s="1"/>
      <c r="K1" s="1"/>
    </row>
    <row r="2" spans="1:13">
      <c r="A2" s="344" t="s">
        <v>193</v>
      </c>
      <c r="B2" s="344"/>
      <c r="C2" s="344"/>
      <c r="D2" s="344"/>
      <c r="E2" s="344"/>
      <c r="F2" s="344"/>
      <c r="G2" s="344"/>
      <c r="H2" s="344"/>
      <c r="I2" s="19"/>
      <c r="J2" s="19"/>
      <c r="K2" s="19"/>
    </row>
    <row r="3" spans="1:13" ht="9" customHeight="1">
      <c r="A3" s="369"/>
      <c r="B3" s="369"/>
      <c r="C3" s="369"/>
      <c r="D3" s="369"/>
      <c r="E3" s="369"/>
      <c r="F3" s="369"/>
      <c r="G3" s="369"/>
      <c r="H3" s="369"/>
      <c r="I3" s="19"/>
      <c r="J3" s="19"/>
      <c r="K3" s="19"/>
    </row>
    <row r="4" spans="1:13" ht="38.25" customHeight="1">
      <c r="A4" s="343" t="s">
        <v>114</v>
      </c>
      <c r="B4" s="343"/>
      <c r="C4" s="343"/>
      <c r="D4" s="343"/>
      <c r="E4" s="343"/>
      <c r="F4" s="343"/>
      <c r="G4" s="343"/>
      <c r="H4" s="343"/>
      <c r="I4" s="11"/>
      <c r="J4" s="11"/>
      <c r="K4" s="11"/>
      <c r="L4" s="11"/>
      <c r="M4" s="4"/>
    </row>
    <row r="5" spans="1:13" ht="37.5" customHeight="1">
      <c r="A5" s="343" t="s">
        <v>157</v>
      </c>
      <c r="B5" s="343"/>
      <c r="C5" s="343"/>
      <c r="D5" s="343"/>
      <c r="E5" s="343"/>
      <c r="F5" s="343"/>
      <c r="G5" s="343"/>
      <c r="H5" s="343"/>
      <c r="I5" s="4"/>
      <c r="J5" s="4"/>
      <c r="K5" s="4"/>
      <c r="L5" s="4"/>
      <c r="M5" s="4"/>
    </row>
    <row r="6" spans="1:13" ht="13.5" customHeight="1">
      <c r="A6" s="343"/>
      <c r="B6" s="343"/>
      <c r="C6" s="343"/>
      <c r="D6" s="343"/>
      <c r="E6" s="343"/>
      <c r="F6" s="343"/>
      <c r="G6" s="343"/>
      <c r="H6" s="343"/>
      <c r="I6" s="4"/>
      <c r="J6" s="4"/>
      <c r="K6" s="4"/>
      <c r="L6" s="4"/>
      <c r="M6" s="4"/>
    </row>
    <row r="7" spans="1:13" ht="13.5" customHeight="1">
      <c r="A7" s="342" t="s">
        <v>155</v>
      </c>
      <c r="B7" s="342"/>
      <c r="C7" s="342"/>
      <c r="D7" s="342"/>
      <c r="E7" s="342"/>
      <c r="F7" s="342"/>
      <c r="G7" s="342"/>
      <c r="H7" s="342"/>
      <c r="I7" s="4"/>
      <c r="J7" s="4"/>
      <c r="K7" s="4"/>
      <c r="L7" s="4"/>
      <c r="M7" s="4"/>
    </row>
    <row r="8" spans="1:13" ht="13.5" customHeight="1">
      <c r="A8" s="342" t="s">
        <v>156</v>
      </c>
      <c r="B8" s="342"/>
      <c r="C8" s="342"/>
      <c r="D8" s="342"/>
      <c r="E8" s="342"/>
      <c r="F8" s="342"/>
      <c r="G8" s="342"/>
      <c r="H8" s="342"/>
      <c r="I8" s="4"/>
      <c r="J8" s="4"/>
      <c r="K8" s="4"/>
      <c r="L8" s="4"/>
      <c r="M8" s="4"/>
    </row>
    <row r="9" spans="1:13" ht="27.75" customHeight="1">
      <c r="A9" s="342" t="s">
        <v>200</v>
      </c>
      <c r="B9" s="342"/>
      <c r="C9" s="342"/>
      <c r="D9" s="342"/>
      <c r="E9" s="342"/>
      <c r="F9" s="342"/>
      <c r="G9" s="342"/>
      <c r="H9" s="342"/>
      <c r="I9" s="4"/>
      <c r="J9" s="4"/>
      <c r="K9" s="4"/>
      <c r="L9" s="4"/>
      <c r="M9" s="4"/>
    </row>
    <row r="10" spans="1:13" ht="30">
      <c r="A10" s="22" t="s">
        <v>72</v>
      </c>
      <c r="B10" s="22" t="s">
        <v>178</v>
      </c>
      <c r="C10" s="22" t="s">
        <v>179</v>
      </c>
      <c r="D10" s="22" t="s">
        <v>185</v>
      </c>
      <c r="E10" s="22" t="s">
        <v>186</v>
      </c>
      <c r="F10" s="23" t="s">
        <v>184</v>
      </c>
      <c r="G10" s="23" t="s">
        <v>73</v>
      </c>
      <c r="H10" s="382" t="s">
        <v>630</v>
      </c>
    </row>
    <row r="11" spans="1:13" ht="7.5" customHeight="1">
      <c r="A11" s="15"/>
      <c r="B11" s="15"/>
      <c r="C11" s="15"/>
      <c r="D11" s="15"/>
      <c r="E11" s="44"/>
      <c r="F11" s="44"/>
      <c r="G11" s="6"/>
      <c r="H11" s="383"/>
    </row>
    <row r="12" spans="1:13">
      <c r="A12" s="70" t="s">
        <v>0</v>
      </c>
      <c r="B12" s="92"/>
      <c r="C12" s="92"/>
      <c r="D12" s="110"/>
      <c r="E12" s="59">
        <v>6</v>
      </c>
      <c r="F12" s="110"/>
      <c r="G12" s="6" t="s">
        <v>82</v>
      </c>
      <c r="H12" s="92"/>
    </row>
    <row r="13" spans="1:13" ht="13.5" customHeight="1">
      <c r="A13" s="15" t="s">
        <v>1</v>
      </c>
      <c r="B13" s="15"/>
      <c r="C13" s="15"/>
      <c r="D13" s="44">
        <v>0</v>
      </c>
      <c r="E13" s="44">
        <v>0</v>
      </c>
      <c r="F13" s="6"/>
      <c r="G13" s="6" t="s">
        <v>82</v>
      </c>
      <c r="H13" s="12"/>
    </row>
    <row r="14" spans="1:13" ht="13.5" customHeight="1">
      <c r="A14" s="15" t="s">
        <v>2</v>
      </c>
      <c r="B14" s="15"/>
      <c r="C14" s="15"/>
      <c r="D14" s="44">
        <v>0</v>
      </c>
      <c r="E14" s="44">
        <v>0</v>
      </c>
      <c r="F14" s="6"/>
      <c r="G14" s="6" t="s">
        <v>82</v>
      </c>
      <c r="H14" s="6"/>
    </row>
    <row r="15" spans="1:13" ht="13.5" customHeight="1">
      <c r="A15" s="15" t="s">
        <v>3</v>
      </c>
      <c r="B15" s="15"/>
      <c r="C15" s="15"/>
      <c r="D15" s="44">
        <v>0</v>
      </c>
      <c r="E15" s="44">
        <v>0</v>
      </c>
      <c r="F15" s="6"/>
      <c r="G15" s="6" t="s">
        <v>82</v>
      </c>
      <c r="H15" s="12"/>
    </row>
    <row r="16" spans="1:13" ht="13.5" customHeight="1">
      <c r="A16" s="15" t="s">
        <v>4</v>
      </c>
      <c r="B16" s="15"/>
      <c r="C16" s="15"/>
      <c r="D16" s="44">
        <v>0</v>
      </c>
      <c r="E16" s="44">
        <v>3</v>
      </c>
      <c r="F16" s="6"/>
      <c r="G16" s="6" t="s">
        <v>82</v>
      </c>
      <c r="H16" s="12"/>
    </row>
    <row r="17" spans="1:8" ht="13.5" customHeight="1">
      <c r="A17" s="15" t="s">
        <v>5</v>
      </c>
      <c r="B17" s="15"/>
      <c r="C17" s="15"/>
      <c r="D17" s="44">
        <v>0</v>
      </c>
      <c r="E17" s="44">
        <v>0</v>
      </c>
      <c r="F17" s="6"/>
      <c r="G17" s="6" t="s">
        <v>82</v>
      </c>
      <c r="H17" s="6"/>
    </row>
    <row r="18" spans="1:8" ht="13.5" customHeight="1">
      <c r="A18" s="15" t="s">
        <v>6</v>
      </c>
      <c r="B18" s="15"/>
      <c r="C18" s="15"/>
      <c r="D18" s="44">
        <v>0</v>
      </c>
      <c r="E18" s="44">
        <v>1</v>
      </c>
      <c r="F18" s="6"/>
      <c r="G18" s="6" t="s">
        <v>82</v>
      </c>
      <c r="H18" s="12"/>
    </row>
    <row r="19" spans="1:8" ht="13.5" customHeight="1">
      <c r="A19" s="15" t="s">
        <v>7</v>
      </c>
      <c r="B19" s="15"/>
      <c r="C19" s="15"/>
      <c r="D19" s="44">
        <v>1</v>
      </c>
      <c r="E19" s="44">
        <v>0</v>
      </c>
      <c r="F19" s="6"/>
      <c r="G19" s="6" t="s">
        <v>82</v>
      </c>
      <c r="H19" s="12"/>
    </row>
    <row r="20" spans="1:8" ht="13.5" customHeight="1">
      <c r="A20" s="15" t="s">
        <v>8</v>
      </c>
      <c r="B20" s="15"/>
      <c r="C20" s="15"/>
      <c r="D20" s="44">
        <v>1</v>
      </c>
      <c r="E20" s="44">
        <v>2</v>
      </c>
      <c r="F20" s="6"/>
      <c r="G20" s="6" t="s">
        <v>82</v>
      </c>
      <c r="H20" s="12"/>
    </row>
    <row r="21" spans="1:8" ht="13.5" customHeight="1">
      <c r="A21" s="15" t="s">
        <v>9</v>
      </c>
      <c r="B21" s="15"/>
      <c r="C21" s="15"/>
      <c r="D21" s="44">
        <v>0</v>
      </c>
      <c r="E21" s="44">
        <v>0</v>
      </c>
      <c r="F21" s="6"/>
      <c r="G21" s="6" t="s">
        <v>82</v>
      </c>
      <c r="H21" s="12"/>
    </row>
    <row r="22" spans="1:8" ht="13.5" customHeight="1">
      <c r="A22" s="15"/>
      <c r="B22" s="15"/>
      <c r="C22" s="15"/>
      <c r="D22" s="44"/>
      <c r="E22" s="121"/>
      <c r="F22" s="44"/>
      <c r="G22" s="72"/>
      <c r="H22" s="72"/>
    </row>
    <row r="23" spans="1:8" ht="13.5" customHeight="1">
      <c r="A23" s="45" t="s">
        <v>10</v>
      </c>
      <c r="B23" s="93"/>
      <c r="C23" s="93"/>
      <c r="D23" s="93"/>
      <c r="E23" s="93">
        <v>1</v>
      </c>
      <c r="F23" s="95"/>
      <c r="G23" s="6" t="s">
        <v>82</v>
      </c>
      <c r="H23" s="95"/>
    </row>
    <row r="24" spans="1:8" ht="13.5" customHeight="1">
      <c r="A24" s="15" t="s">
        <v>11</v>
      </c>
      <c r="B24" s="15"/>
      <c r="C24" s="15"/>
      <c r="D24" s="44">
        <v>0</v>
      </c>
      <c r="E24" s="44">
        <v>0</v>
      </c>
      <c r="F24" s="6"/>
      <c r="G24" s="6" t="s">
        <v>82</v>
      </c>
      <c r="H24" s="6"/>
    </row>
    <row r="25" spans="1:8" ht="13.5" customHeight="1">
      <c r="A25" s="15" t="s">
        <v>12</v>
      </c>
      <c r="B25" s="15"/>
      <c r="C25" s="15"/>
      <c r="D25" s="44">
        <v>0</v>
      </c>
      <c r="E25" s="44">
        <v>0</v>
      </c>
      <c r="F25" s="6"/>
      <c r="G25" s="6" t="s">
        <v>82</v>
      </c>
      <c r="H25" s="12"/>
    </row>
    <row r="26" spans="1:8" ht="13.5" customHeight="1">
      <c r="A26" s="15" t="s">
        <v>13</v>
      </c>
      <c r="B26" s="15"/>
      <c r="C26" s="15"/>
      <c r="D26" s="44">
        <v>0</v>
      </c>
      <c r="E26" s="44">
        <v>0</v>
      </c>
      <c r="F26" s="21"/>
      <c r="G26" s="6" t="s">
        <v>82</v>
      </c>
      <c r="H26" s="13"/>
    </row>
    <row r="27" spans="1:8" ht="13.5" customHeight="1">
      <c r="A27" s="15" t="s">
        <v>14</v>
      </c>
      <c r="B27" s="15"/>
      <c r="C27" s="15"/>
      <c r="D27" s="44">
        <v>0</v>
      </c>
      <c r="E27" s="44">
        <v>0</v>
      </c>
      <c r="F27" s="6"/>
      <c r="G27" s="6" t="s">
        <v>82</v>
      </c>
      <c r="H27" s="12"/>
    </row>
    <row r="28" spans="1:8" ht="13.5" customHeight="1">
      <c r="A28" s="15" t="s">
        <v>15</v>
      </c>
      <c r="B28" s="15"/>
      <c r="C28" s="15"/>
      <c r="D28" s="44">
        <v>1</v>
      </c>
      <c r="E28" s="44">
        <v>1</v>
      </c>
      <c r="F28" s="6"/>
      <c r="G28" s="6" t="s">
        <v>82</v>
      </c>
      <c r="H28" s="12"/>
    </row>
    <row r="29" spans="1:8" ht="13.5" customHeight="1">
      <c r="A29" s="15" t="s">
        <v>16</v>
      </c>
      <c r="B29" s="15"/>
      <c r="C29" s="15"/>
      <c r="D29" s="44">
        <v>0</v>
      </c>
      <c r="E29" s="44">
        <v>0</v>
      </c>
      <c r="F29" s="6"/>
      <c r="G29" s="6" t="s">
        <v>82</v>
      </c>
      <c r="H29" s="12"/>
    </row>
    <row r="30" spans="1:8" ht="13.5" customHeight="1">
      <c r="A30" s="15"/>
      <c r="B30" s="15"/>
      <c r="C30" s="15"/>
      <c r="D30" s="15"/>
      <c r="E30" s="59"/>
      <c r="F30" s="44"/>
      <c r="G30" s="6"/>
      <c r="H30" s="72"/>
    </row>
    <row r="31" spans="1:8" ht="13.5" customHeight="1">
      <c r="A31" s="45" t="s">
        <v>17</v>
      </c>
      <c r="B31" s="93"/>
      <c r="C31" s="93"/>
      <c r="D31" s="93"/>
      <c r="E31" s="93">
        <v>7</v>
      </c>
      <c r="F31" s="95"/>
      <c r="G31" s="6" t="s">
        <v>82</v>
      </c>
      <c r="H31" s="95"/>
    </row>
    <row r="32" spans="1:8" ht="13.5" customHeight="1">
      <c r="A32" s="15" t="s">
        <v>18</v>
      </c>
      <c r="B32" s="15"/>
      <c r="C32" s="15"/>
      <c r="D32" s="44">
        <v>0</v>
      </c>
      <c r="E32" s="44">
        <v>0</v>
      </c>
      <c r="F32" s="6"/>
      <c r="G32" s="6" t="s">
        <v>82</v>
      </c>
      <c r="H32" s="6"/>
    </row>
    <row r="33" spans="1:8" ht="13.5" customHeight="1">
      <c r="A33" s="15" t="s">
        <v>19</v>
      </c>
      <c r="B33" s="15"/>
      <c r="C33" s="15"/>
      <c r="D33" s="44">
        <v>0</v>
      </c>
      <c r="E33" s="44">
        <v>0</v>
      </c>
      <c r="F33" s="6"/>
      <c r="G33" s="6" t="s">
        <v>82</v>
      </c>
      <c r="H33" s="6"/>
    </row>
    <row r="34" spans="1:8" ht="13.5" customHeight="1">
      <c r="A34" s="15" t="s">
        <v>20</v>
      </c>
      <c r="B34" s="15"/>
      <c r="C34" s="15"/>
      <c r="D34" s="44">
        <v>0</v>
      </c>
      <c r="E34" s="44">
        <v>0</v>
      </c>
      <c r="F34" s="21"/>
      <c r="G34" s="6" t="s">
        <v>82</v>
      </c>
      <c r="H34" s="12"/>
    </row>
    <row r="35" spans="1:8" ht="13.5" customHeight="1">
      <c r="A35" s="15" t="s">
        <v>21</v>
      </c>
      <c r="B35" s="15"/>
      <c r="C35" s="15"/>
      <c r="D35" s="44">
        <v>1</v>
      </c>
      <c r="E35" s="44">
        <v>0</v>
      </c>
      <c r="F35" s="6"/>
      <c r="G35" s="6" t="s">
        <v>82</v>
      </c>
      <c r="H35" s="6"/>
    </row>
    <row r="36" spans="1:8" ht="13.5" customHeight="1">
      <c r="A36" s="15" t="s">
        <v>22</v>
      </c>
      <c r="B36" s="15"/>
      <c r="C36" s="15"/>
      <c r="D36" s="44">
        <v>0</v>
      </c>
      <c r="E36" s="44">
        <v>3</v>
      </c>
      <c r="F36" s="6"/>
      <c r="G36" s="6" t="s">
        <v>82</v>
      </c>
      <c r="H36" s="6"/>
    </row>
    <row r="37" spans="1:8" ht="13.5" customHeight="1">
      <c r="A37" s="15" t="s">
        <v>23</v>
      </c>
      <c r="B37" s="15"/>
      <c r="C37" s="15"/>
      <c r="D37" s="44">
        <v>1</v>
      </c>
      <c r="E37" s="44">
        <v>2</v>
      </c>
      <c r="F37" s="6"/>
      <c r="G37" s="6" t="s">
        <v>82</v>
      </c>
      <c r="H37" s="12"/>
    </row>
    <row r="38" spans="1:8" ht="13.5" customHeight="1">
      <c r="A38" s="15" t="s">
        <v>24</v>
      </c>
      <c r="B38" s="15"/>
      <c r="C38" s="15"/>
      <c r="D38" s="44">
        <v>3</v>
      </c>
      <c r="E38" s="44">
        <v>2</v>
      </c>
      <c r="F38" s="6"/>
      <c r="G38" s="6" t="s">
        <v>82</v>
      </c>
      <c r="H38" s="6"/>
    </row>
    <row r="39" spans="1:8" ht="13.5" customHeight="1">
      <c r="A39" s="15" t="s">
        <v>25</v>
      </c>
      <c r="B39" s="15"/>
      <c r="C39" s="15"/>
      <c r="D39" s="44">
        <v>0</v>
      </c>
      <c r="E39" s="44">
        <v>0</v>
      </c>
      <c r="F39" s="6"/>
      <c r="G39" s="6" t="s">
        <v>82</v>
      </c>
      <c r="H39" s="6"/>
    </row>
    <row r="40" spans="1:8" ht="13.5" customHeight="1">
      <c r="A40" s="15"/>
      <c r="B40" s="15"/>
      <c r="C40" s="15"/>
      <c r="D40" s="15"/>
      <c r="E40" s="60"/>
      <c r="F40" s="44"/>
      <c r="G40" s="6"/>
      <c r="H40" s="72"/>
    </row>
    <row r="41" spans="1:8" ht="36.75" customHeight="1">
      <c r="A41" s="57" t="s">
        <v>92</v>
      </c>
      <c r="B41" s="96"/>
      <c r="C41" s="96"/>
      <c r="D41" s="96"/>
      <c r="E41" s="96">
        <v>14</v>
      </c>
      <c r="F41" s="95"/>
      <c r="G41" s="6" t="s">
        <v>82</v>
      </c>
      <c r="H41" s="93"/>
    </row>
    <row r="42" spans="1:8" ht="13.5" customHeight="1">
      <c r="A42" s="15" t="s">
        <v>26</v>
      </c>
      <c r="B42" s="15"/>
      <c r="C42" s="15"/>
      <c r="D42" s="44">
        <v>0</v>
      </c>
      <c r="E42" s="44">
        <v>0</v>
      </c>
      <c r="F42" s="6"/>
      <c r="G42" s="6" t="s">
        <v>82</v>
      </c>
      <c r="H42" s="12"/>
    </row>
    <row r="43" spans="1:8" ht="13.5" customHeight="1">
      <c r="A43" s="15" t="s">
        <v>27</v>
      </c>
      <c r="B43" s="15"/>
      <c r="C43" s="15"/>
      <c r="D43" s="44">
        <v>1</v>
      </c>
      <c r="E43" s="44">
        <v>0</v>
      </c>
      <c r="F43" s="6"/>
      <c r="G43" s="6" t="s">
        <v>82</v>
      </c>
      <c r="H43" s="6"/>
    </row>
    <row r="44" spans="1:8" ht="13.5" customHeight="1">
      <c r="A44" s="15" t="s">
        <v>28</v>
      </c>
      <c r="B44" s="15"/>
      <c r="C44" s="15"/>
      <c r="D44" s="44">
        <v>0</v>
      </c>
      <c r="E44" s="44">
        <v>0</v>
      </c>
      <c r="F44" s="6"/>
      <c r="G44" s="6" t="s">
        <v>82</v>
      </c>
      <c r="H44" s="6"/>
    </row>
    <row r="45" spans="1:8" ht="13.5" customHeight="1">
      <c r="A45" s="15" t="s">
        <v>29</v>
      </c>
      <c r="B45" s="15"/>
      <c r="C45" s="15"/>
      <c r="D45" s="44">
        <v>0</v>
      </c>
      <c r="E45" s="44">
        <v>0</v>
      </c>
      <c r="F45" s="6"/>
      <c r="G45" s="6" t="s">
        <v>82</v>
      </c>
      <c r="H45" s="6"/>
    </row>
    <row r="46" spans="1:8" ht="13.5" customHeight="1">
      <c r="A46" s="15" t="s">
        <v>30</v>
      </c>
      <c r="B46" s="15"/>
      <c r="C46" s="15"/>
      <c r="D46" s="44">
        <v>0</v>
      </c>
      <c r="E46" s="44">
        <v>0</v>
      </c>
      <c r="F46" s="6"/>
      <c r="G46" s="6" t="s">
        <v>82</v>
      </c>
      <c r="H46" s="12"/>
    </row>
    <row r="47" spans="1:8" ht="13.5" customHeight="1">
      <c r="A47" s="15" t="s">
        <v>31</v>
      </c>
      <c r="B47" s="15"/>
      <c r="C47" s="15"/>
      <c r="D47" s="44">
        <v>0</v>
      </c>
      <c r="E47" s="44">
        <v>0</v>
      </c>
      <c r="F47" s="6"/>
      <c r="G47" s="6" t="s">
        <v>82</v>
      </c>
      <c r="H47" s="12"/>
    </row>
    <row r="48" spans="1:8" ht="13.5" customHeight="1">
      <c r="A48" s="15" t="s">
        <v>32</v>
      </c>
      <c r="B48" s="15"/>
      <c r="C48" s="15"/>
      <c r="D48" s="44">
        <v>24</v>
      </c>
      <c r="E48" s="44">
        <v>11</v>
      </c>
      <c r="F48" s="6"/>
      <c r="G48" s="6" t="s">
        <v>82</v>
      </c>
      <c r="H48" s="12"/>
    </row>
    <row r="49" spans="1:8" ht="13.5" customHeight="1">
      <c r="A49" s="15" t="s">
        <v>33</v>
      </c>
      <c r="B49" s="15"/>
      <c r="C49" s="15"/>
      <c r="D49" s="44">
        <v>2</v>
      </c>
      <c r="E49" s="44">
        <v>0</v>
      </c>
      <c r="F49" s="6"/>
      <c r="G49" s="6" t="s">
        <v>82</v>
      </c>
      <c r="H49" s="12"/>
    </row>
    <row r="50" spans="1:8" ht="13.5" customHeight="1">
      <c r="A50" s="15" t="s">
        <v>34</v>
      </c>
      <c r="B50" s="15"/>
      <c r="C50" s="15"/>
      <c r="D50" s="44">
        <v>1</v>
      </c>
      <c r="E50" s="44">
        <v>0</v>
      </c>
      <c r="F50" s="6"/>
      <c r="G50" s="6" t="s">
        <v>82</v>
      </c>
      <c r="H50" s="12"/>
    </row>
    <row r="51" spans="1:8" ht="13.5" customHeight="1">
      <c r="A51" s="15" t="s">
        <v>35</v>
      </c>
      <c r="B51" s="15"/>
      <c r="C51" s="15"/>
      <c r="D51" s="44">
        <v>0</v>
      </c>
      <c r="E51" s="44">
        <v>0</v>
      </c>
      <c r="F51" s="6"/>
      <c r="G51" s="6" t="s">
        <v>82</v>
      </c>
      <c r="H51" s="12"/>
    </row>
    <row r="52" spans="1:8" ht="13.5" customHeight="1">
      <c r="A52" s="15" t="s">
        <v>36</v>
      </c>
      <c r="B52" s="15"/>
      <c r="C52" s="15"/>
      <c r="D52" s="44">
        <v>0</v>
      </c>
      <c r="E52" s="44">
        <v>0</v>
      </c>
      <c r="F52" s="21"/>
      <c r="G52" s="6" t="s">
        <v>82</v>
      </c>
      <c r="H52" s="12"/>
    </row>
    <row r="53" spans="1:8" ht="13.5" customHeight="1">
      <c r="A53" s="15" t="s">
        <v>37</v>
      </c>
      <c r="B53" s="15"/>
      <c r="C53" s="15"/>
      <c r="D53" s="44">
        <v>0</v>
      </c>
      <c r="E53" s="44">
        <v>3</v>
      </c>
      <c r="F53" s="6"/>
      <c r="G53" s="6" t="s">
        <v>82</v>
      </c>
      <c r="H53" s="12"/>
    </row>
    <row r="54" spans="1:8" ht="13.5" customHeight="1">
      <c r="A54" s="15"/>
      <c r="B54" s="15"/>
      <c r="C54" s="15"/>
      <c r="D54" s="15"/>
      <c r="E54" s="59"/>
      <c r="F54" s="44"/>
      <c r="G54" s="72"/>
      <c r="H54" s="72"/>
    </row>
    <row r="55" spans="1:8" ht="13.5" customHeight="1">
      <c r="A55" s="45" t="s">
        <v>38</v>
      </c>
      <c r="B55" s="93"/>
      <c r="C55" s="93"/>
      <c r="D55" s="93"/>
      <c r="E55" s="59">
        <v>1</v>
      </c>
      <c r="F55" s="95"/>
      <c r="G55" s="6" t="s">
        <v>82</v>
      </c>
      <c r="H55" s="95"/>
    </row>
    <row r="56" spans="1:8" ht="13.5" customHeight="1">
      <c r="A56" s="15" t="s">
        <v>39</v>
      </c>
      <c r="B56" s="15"/>
      <c r="C56" s="15"/>
      <c r="D56" s="44">
        <v>1</v>
      </c>
      <c r="E56" s="44">
        <v>1</v>
      </c>
      <c r="F56" s="6"/>
      <c r="G56" s="6" t="s">
        <v>82</v>
      </c>
      <c r="H56" s="12"/>
    </row>
    <row r="57" spans="1:8" ht="13.5" customHeight="1">
      <c r="A57" s="15" t="s">
        <v>40</v>
      </c>
      <c r="B57" s="15"/>
      <c r="C57" s="15"/>
      <c r="D57" s="44">
        <v>0</v>
      </c>
      <c r="E57" s="44">
        <v>0</v>
      </c>
      <c r="F57" s="6"/>
      <c r="G57" s="6" t="s">
        <v>82</v>
      </c>
      <c r="H57" s="12"/>
    </row>
    <row r="58" spans="1:8" ht="13.5" customHeight="1">
      <c r="A58" s="15" t="s">
        <v>41</v>
      </c>
      <c r="B58" s="15"/>
      <c r="C58" s="15"/>
      <c r="D58" s="44">
        <v>0</v>
      </c>
      <c r="E58" s="44">
        <v>0</v>
      </c>
      <c r="F58" s="21"/>
      <c r="G58" s="6" t="s">
        <v>82</v>
      </c>
      <c r="H58" s="12"/>
    </row>
    <row r="59" spans="1:8" ht="13.5" customHeight="1">
      <c r="A59" s="15" t="s">
        <v>42</v>
      </c>
      <c r="B59" s="15"/>
      <c r="C59" s="15"/>
      <c r="D59" s="44">
        <v>0</v>
      </c>
      <c r="E59" s="44">
        <v>0</v>
      </c>
      <c r="F59" s="6"/>
      <c r="G59" s="6" t="s">
        <v>82</v>
      </c>
      <c r="H59" s="12"/>
    </row>
    <row r="60" spans="1:8" ht="13.5" customHeight="1">
      <c r="A60" s="15" t="s">
        <v>43</v>
      </c>
      <c r="B60" s="15"/>
      <c r="C60" s="15"/>
      <c r="D60" s="44">
        <v>1</v>
      </c>
      <c r="E60" s="44">
        <v>0</v>
      </c>
      <c r="F60" s="6"/>
      <c r="G60" s="6" t="s">
        <v>82</v>
      </c>
      <c r="H60" s="12"/>
    </row>
    <row r="61" spans="1:8" ht="13.5" customHeight="1">
      <c r="A61" s="15" t="s">
        <v>44</v>
      </c>
      <c r="B61" s="15"/>
      <c r="C61" s="15"/>
      <c r="D61" s="44">
        <v>0</v>
      </c>
      <c r="E61" s="44">
        <v>0</v>
      </c>
      <c r="F61" s="6"/>
      <c r="G61" s="6" t="s">
        <v>82</v>
      </c>
      <c r="H61" s="12"/>
    </row>
    <row r="62" spans="1:8" ht="13.5" customHeight="1">
      <c r="A62" s="15"/>
      <c r="B62" s="15"/>
      <c r="C62" s="15"/>
      <c r="D62" s="15"/>
      <c r="E62" s="121"/>
      <c r="F62" s="44"/>
      <c r="G62" s="6"/>
      <c r="H62" s="72"/>
    </row>
    <row r="63" spans="1:8" ht="13.5" customHeight="1">
      <c r="A63" s="45" t="s">
        <v>45</v>
      </c>
      <c r="B63" s="93"/>
      <c r="C63" s="93"/>
      <c r="D63" s="93"/>
      <c r="E63" s="93">
        <v>8</v>
      </c>
      <c r="F63" s="95"/>
      <c r="G63" s="6" t="s">
        <v>82</v>
      </c>
      <c r="H63" s="95"/>
    </row>
    <row r="64" spans="1:8" ht="13.5" customHeight="1">
      <c r="A64" s="15" t="s">
        <v>47</v>
      </c>
      <c r="B64" s="15"/>
      <c r="C64" s="15"/>
      <c r="D64" s="44">
        <v>1</v>
      </c>
      <c r="E64" s="44">
        <v>0</v>
      </c>
      <c r="F64" s="6"/>
      <c r="G64" s="6" t="s">
        <v>82</v>
      </c>
      <c r="H64" s="12"/>
    </row>
    <row r="65" spans="1:8" ht="13.5" customHeight="1">
      <c r="A65" s="15" t="s">
        <v>50</v>
      </c>
      <c r="B65" s="15"/>
      <c r="C65" s="15"/>
      <c r="D65" s="44">
        <v>0</v>
      </c>
      <c r="E65" s="44">
        <v>1</v>
      </c>
      <c r="F65" s="6"/>
      <c r="G65" s="6" t="s">
        <v>82</v>
      </c>
      <c r="H65" s="6"/>
    </row>
    <row r="66" spans="1:8" ht="13.5" customHeight="1">
      <c r="A66" s="15" t="s">
        <v>49</v>
      </c>
      <c r="B66" s="15"/>
      <c r="C66" s="15"/>
      <c r="D66" s="44">
        <v>0</v>
      </c>
      <c r="E66" s="44">
        <v>4</v>
      </c>
      <c r="F66" s="21"/>
      <c r="G66" s="6" t="s">
        <v>82</v>
      </c>
      <c r="H66" s="6"/>
    </row>
    <row r="67" spans="1:8" ht="13.5" customHeight="1">
      <c r="A67" s="15" t="s">
        <v>48</v>
      </c>
      <c r="B67" s="15"/>
      <c r="C67" s="15"/>
      <c r="D67" s="44">
        <v>1</v>
      </c>
      <c r="E67" s="44">
        <v>1</v>
      </c>
      <c r="F67" s="6"/>
      <c r="G67" s="6" t="s">
        <v>82</v>
      </c>
      <c r="H67" s="12"/>
    </row>
    <row r="68" spans="1:8" ht="13.5" customHeight="1">
      <c r="A68" s="15" t="s">
        <v>46</v>
      </c>
      <c r="B68" s="15"/>
      <c r="C68" s="15"/>
      <c r="D68" s="44">
        <v>0</v>
      </c>
      <c r="E68" s="44">
        <v>2</v>
      </c>
      <c r="F68" s="6"/>
      <c r="G68" s="6" t="s">
        <v>82</v>
      </c>
      <c r="H68" s="12"/>
    </row>
    <row r="69" spans="1:8" ht="13.5" customHeight="1">
      <c r="A69" s="15"/>
      <c r="B69" s="15"/>
      <c r="C69" s="15"/>
      <c r="D69" s="15"/>
      <c r="E69" s="59"/>
      <c r="F69" s="44"/>
      <c r="G69" s="6"/>
      <c r="H69" s="72"/>
    </row>
    <row r="70" spans="1:8" ht="13.5" customHeight="1">
      <c r="A70" s="45" t="s">
        <v>51</v>
      </c>
      <c r="B70" s="93"/>
      <c r="C70" s="93"/>
      <c r="D70" s="93"/>
      <c r="E70" s="93">
        <v>3</v>
      </c>
      <c r="F70" s="95"/>
      <c r="G70" s="6" t="s">
        <v>82</v>
      </c>
      <c r="H70" s="95"/>
    </row>
    <row r="71" spans="1:8" ht="13.5" customHeight="1">
      <c r="A71" s="15" t="s">
        <v>54</v>
      </c>
      <c r="B71" s="15"/>
      <c r="C71" s="15"/>
      <c r="D71" s="44">
        <v>0</v>
      </c>
      <c r="E71" s="44">
        <v>0</v>
      </c>
      <c r="F71" s="6"/>
      <c r="G71" s="6" t="s">
        <v>82</v>
      </c>
      <c r="H71" s="12"/>
    </row>
    <row r="72" spans="1:8" ht="13.5" customHeight="1">
      <c r="A72" s="15" t="s">
        <v>52</v>
      </c>
      <c r="B72" s="15"/>
      <c r="C72" s="15"/>
      <c r="D72" s="44">
        <v>0</v>
      </c>
      <c r="E72" s="44">
        <v>1</v>
      </c>
      <c r="F72" s="6"/>
      <c r="G72" s="6" t="s">
        <v>82</v>
      </c>
      <c r="H72" s="6"/>
    </row>
    <row r="73" spans="1:8" ht="13.5" customHeight="1">
      <c r="A73" s="15" t="s">
        <v>53</v>
      </c>
      <c r="B73" s="15"/>
      <c r="C73" s="15"/>
      <c r="D73" s="44">
        <v>0</v>
      </c>
      <c r="E73" s="44">
        <v>1</v>
      </c>
      <c r="F73" s="21"/>
      <c r="G73" s="6" t="s">
        <v>82</v>
      </c>
      <c r="H73" s="6"/>
    </row>
    <row r="74" spans="1:8" ht="13.5" customHeight="1">
      <c r="A74" s="15" t="s">
        <v>56</v>
      </c>
      <c r="B74" s="15"/>
      <c r="C74" s="15"/>
      <c r="D74" s="44">
        <v>0</v>
      </c>
      <c r="E74" s="44">
        <v>0</v>
      </c>
      <c r="F74" s="6"/>
      <c r="G74" s="6" t="s">
        <v>82</v>
      </c>
      <c r="H74" s="12"/>
    </row>
    <row r="75" spans="1:8" ht="13.5" customHeight="1">
      <c r="A75" s="15" t="s">
        <v>57</v>
      </c>
      <c r="B75" s="15"/>
      <c r="C75" s="15"/>
      <c r="D75" s="44">
        <v>0</v>
      </c>
      <c r="E75" s="44">
        <v>0</v>
      </c>
      <c r="F75" s="6"/>
      <c r="G75" s="6" t="s">
        <v>82</v>
      </c>
      <c r="H75" s="12"/>
    </row>
    <row r="76" spans="1:8" ht="13.5" customHeight="1">
      <c r="A76" s="15" t="s">
        <v>55</v>
      </c>
      <c r="B76" s="15"/>
      <c r="C76" s="15"/>
      <c r="D76" s="44">
        <v>0</v>
      </c>
      <c r="E76" s="44">
        <v>1</v>
      </c>
      <c r="F76" s="6"/>
      <c r="G76" s="6" t="s">
        <v>82</v>
      </c>
      <c r="H76" s="12"/>
    </row>
    <row r="77" spans="1:8" ht="13.5" customHeight="1">
      <c r="A77" s="15"/>
      <c r="B77" s="15"/>
      <c r="C77" s="15"/>
      <c r="D77" s="15"/>
      <c r="E77" s="59"/>
      <c r="F77" s="44"/>
      <c r="G77" s="6"/>
      <c r="H77" s="72"/>
    </row>
    <row r="78" spans="1:8" ht="13.5" customHeight="1">
      <c r="A78" s="45" t="s">
        <v>90</v>
      </c>
      <c r="B78" s="93"/>
      <c r="C78" s="93"/>
      <c r="D78" s="93"/>
      <c r="E78" s="93">
        <v>1</v>
      </c>
      <c r="F78" s="95"/>
      <c r="G78" s="6" t="s">
        <v>82</v>
      </c>
      <c r="H78" s="6"/>
    </row>
    <row r="79" spans="1:8" ht="13.5" customHeight="1">
      <c r="A79" s="15" t="s">
        <v>58</v>
      </c>
      <c r="B79" s="15"/>
      <c r="C79" s="15"/>
      <c r="D79" s="44">
        <v>0</v>
      </c>
      <c r="E79" s="44">
        <v>0</v>
      </c>
      <c r="F79" s="6"/>
      <c r="G79" s="6" t="s">
        <v>82</v>
      </c>
      <c r="H79" s="6"/>
    </row>
    <row r="80" spans="1:8" ht="13.5" customHeight="1">
      <c r="A80" s="15" t="s">
        <v>59</v>
      </c>
      <c r="B80" s="15"/>
      <c r="C80" s="15"/>
      <c r="D80" s="44">
        <v>0</v>
      </c>
      <c r="E80" s="44">
        <v>0</v>
      </c>
      <c r="F80" s="6"/>
      <c r="G80" s="6" t="s">
        <v>82</v>
      </c>
      <c r="H80" s="6"/>
    </row>
    <row r="81" spans="1:14" ht="13.5" customHeight="1">
      <c r="A81" s="15" t="s">
        <v>60</v>
      </c>
      <c r="B81" s="15"/>
      <c r="C81" s="15"/>
      <c r="D81" s="44">
        <v>1</v>
      </c>
      <c r="E81" s="44">
        <v>0</v>
      </c>
      <c r="F81" s="6"/>
      <c r="G81" s="6" t="s">
        <v>82</v>
      </c>
      <c r="H81" s="6"/>
    </row>
    <row r="82" spans="1:14" ht="13.5" customHeight="1">
      <c r="A82" s="15" t="s">
        <v>61</v>
      </c>
      <c r="B82" s="15"/>
      <c r="C82" s="15"/>
      <c r="D82" s="44">
        <v>0</v>
      </c>
      <c r="E82" s="44">
        <v>0</v>
      </c>
      <c r="F82" s="6"/>
      <c r="G82" s="6" t="s">
        <v>82</v>
      </c>
      <c r="H82" s="12"/>
    </row>
    <row r="83" spans="1:14" ht="13.5" customHeight="1">
      <c r="A83" s="15" t="s">
        <v>62</v>
      </c>
      <c r="B83" s="15"/>
      <c r="C83" s="15"/>
      <c r="D83" s="44">
        <v>0</v>
      </c>
      <c r="E83" s="44">
        <v>1</v>
      </c>
      <c r="F83" s="6"/>
      <c r="G83" s="6" t="s">
        <v>82</v>
      </c>
      <c r="H83" s="6"/>
    </row>
    <row r="84" spans="1:14" ht="13.5" customHeight="1">
      <c r="A84" s="15"/>
      <c r="B84" s="15"/>
      <c r="C84" s="15"/>
      <c r="D84" s="15"/>
      <c r="E84" s="59"/>
      <c r="F84" s="44"/>
      <c r="G84" s="6"/>
      <c r="H84" s="72"/>
    </row>
    <row r="85" spans="1:14" ht="13.5" customHeight="1">
      <c r="A85" s="45" t="s">
        <v>63</v>
      </c>
      <c r="B85" s="93"/>
      <c r="C85" s="93"/>
      <c r="D85" s="93"/>
      <c r="E85" s="93">
        <v>2</v>
      </c>
      <c r="F85" s="95"/>
      <c r="G85" s="6" t="s">
        <v>82</v>
      </c>
      <c r="H85" s="6"/>
    </row>
    <row r="86" spans="1:14" ht="13.5" customHeight="1">
      <c r="A86" s="15" t="s">
        <v>64</v>
      </c>
      <c r="B86" s="15"/>
      <c r="C86" s="15"/>
      <c r="D86" s="44">
        <v>0</v>
      </c>
      <c r="E86" s="44">
        <v>0</v>
      </c>
      <c r="F86" s="6"/>
      <c r="G86" s="6" t="s">
        <v>82</v>
      </c>
      <c r="H86" s="12"/>
    </row>
    <row r="87" spans="1:14" ht="13.5" customHeight="1">
      <c r="A87" s="15" t="s">
        <v>65</v>
      </c>
      <c r="B87" s="15"/>
      <c r="C87" s="15"/>
      <c r="D87" s="44">
        <v>0</v>
      </c>
      <c r="E87" s="44">
        <v>0</v>
      </c>
      <c r="F87" s="6"/>
      <c r="G87" s="6" t="s">
        <v>82</v>
      </c>
      <c r="H87" s="12"/>
    </row>
    <row r="88" spans="1:14" ht="13.5" customHeight="1">
      <c r="A88" s="15" t="s">
        <v>66</v>
      </c>
      <c r="B88" s="15"/>
      <c r="C88" s="15"/>
      <c r="D88" s="44">
        <v>0</v>
      </c>
      <c r="E88" s="44">
        <v>1</v>
      </c>
      <c r="F88" s="21"/>
      <c r="G88" s="6" t="s">
        <v>82</v>
      </c>
      <c r="H88" s="12"/>
    </row>
    <row r="89" spans="1:14" ht="13.5" customHeight="1">
      <c r="A89" s="15" t="s">
        <v>67</v>
      </c>
      <c r="B89" s="15"/>
      <c r="C89" s="15"/>
      <c r="D89" s="44">
        <v>1</v>
      </c>
      <c r="E89" s="44">
        <v>1</v>
      </c>
      <c r="F89" s="6"/>
      <c r="G89" s="6" t="s">
        <v>82</v>
      </c>
      <c r="H89" s="6"/>
    </row>
    <row r="90" spans="1:14" ht="13.5" customHeight="1">
      <c r="A90" s="15" t="s">
        <v>68</v>
      </c>
      <c r="B90" s="15"/>
      <c r="C90" s="15"/>
      <c r="D90" s="44">
        <v>2</v>
      </c>
      <c r="E90" s="44">
        <v>0</v>
      </c>
      <c r="F90" s="6"/>
      <c r="G90" s="6" t="s">
        <v>82</v>
      </c>
      <c r="H90" s="12"/>
      <c r="L90" s="2" t="s">
        <v>69</v>
      </c>
    </row>
    <row r="91" spans="1:14" ht="9.75" customHeight="1">
      <c r="A91" s="15"/>
      <c r="B91" s="15"/>
      <c r="C91" s="15"/>
      <c r="D91" s="15"/>
      <c r="E91" s="59"/>
      <c r="F91" s="44"/>
      <c r="G91" s="72"/>
      <c r="H91" s="72"/>
    </row>
    <row r="92" spans="1:14">
      <c r="A92" s="394" t="s">
        <v>96</v>
      </c>
      <c r="B92" s="394"/>
      <c r="C92" s="394"/>
      <c r="D92" s="394"/>
      <c r="E92" s="394"/>
      <c r="F92" s="394"/>
      <c r="G92" s="394"/>
      <c r="H92" s="394"/>
      <c r="I92" s="394"/>
      <c r="J92" s="394"/>
      <c r="K92" s="394"/>
      <c r="L92" s="394"/>
      <c r="M92" s="394"/>
      <c r="N92" s="394"/>
    </row>
    <row r="93" spans="1:14">
      <c r="A93" s="3"/>
      <c r="B93" s="40"/>
      <c r="C93" s="40"/>
    </row>
    <row r="94" spans="1:14">
      <c r="A94" s="10"/>
      <c r="B94" s="42"/>
      <c r="C94" s="42"/>
      <c r="D94" s="10"/>
    </row>
  </sheetData>
  <mergeCells count="11">
    <mergeCell ref="A1:H1"/>
    <mergeCell ref="A2:H2"/>
    <mergeCell ref="A3:H3"/>
    <mergeCell ref="A4:H4"/>
    <mergeCell ref="A92:N92"/>
    <mergeCell ref="A5:H5"/>
    <mergeCell ref="A6:H6"/>
    <mergeCell ref="A7:H7"/>
    <mergeCell ref="A9:H9"/>
    <mergeCell ref="A8:H8"/>
    <mergeCell ref="H10:H11"/>
  </mergeCells>
  <pageMargins left="0.51181102362204722" right="0.24" top="0.34" bottom="0.28000000000000003" header="0.17" footer="0.17"/>
  <pageSetup paperSize="9" scale="58" orientation="portrait" r:id="rId1"/>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3"/>
  <sheetViews>
    <sheetView view="pageBreakPreview" zoomScaleNormal="160" zoomScaleSheetLayoutView="100" workbookViewId="0">
      <selection activeCell="H19" sqref="H19"/>
    </sheetView>
  </sheetViews>
  <sheetFormatPr defaultColWidth="30.85546875" defaultRowHeight="15"/>
  <cols>
    <col min="1" max="1" width="38.5703125" customWidth="1"/>
    <col min="2" max="3" width="16.28515625" style="39" bestFit="1" customWidth="1"/>
    <col min="4" max="5" width="16.28515625" bestFit="1" customWidth="1"/>
    <col min="6" max="6" width="10.85546875" style="28" bestFit="1" customWidth="1"/>
    <col min="7" max="7" width="13.7109375" customWidth="1"/>
    <col min="8" max="8" width="34.42578125" customWidth="1"/>
  </cols>
  <sheetData>
    <row r="1" spans="1:13">
      <c r="A1" s="344" t="s">
        <v>70</v>
      </c>
      <c r="B1" s="344"/>
      <c r="C1" s="344"/>
      <c r="D1" s="344"/>
      <c r="E1" s="344"/>
      <c r="F1" s="344"/>
      <c r="G1" s="344"/>
      <c r="H1" s="344"/>
      <c r="I1" s="1"/>
      <c r="J1" s="1"/>
      <c r="K1" s="1"/>
    </row>
    <row r="2" spans="1:13">
      <c r="A2" s="344" t="s">
        <v>191</v>
      </c>
      <c r="B2" s="344"/>
      <c r="C2" s="344"/>
      <c r="D2" s="344"/>
      <c r="E2" s="344"/>
      <c r="F2" s="344"/>
      <c r="G2" s="344"/>
      <c r="H2" s="344"/>
      <c r="I2" s="1"/>
      <c r="J2" s="8"/>
      <c r="K2" s="8"/>
    </row>
    <row r="3" spans="1:13" ht="9" customHeight="1">
      <c r="A3" s="391"/>
      <c r="B3" s="391"/>
      <c r="C3" s="391"/>
      <c r="D3" s="391"/>
      <c r="E3" s="391"/>
      <c r="F3" s="391"/>
      <c r="G3" s="391"/>
      <c r="H3" s="391"/>
      <c r="I3" s="8"/>
      <c r="J3" s="8"/>
      <c r="K3" s="8"/>
    </row>
    <row r="4" spans="1:13" ht="39.75" customHeight="1">
      <c r="A4" s="343" t="s">
        <v>158</v>
      </c>
      <c r="B4" s="343"/>
      <c r="C4" s="343"/>
      <c r="D4" s="343"/>
      <c r="E4" s="343"/>
      <c r="F4" s="343"/>
      <c r="G4" s="343"/>
      <c r="H4" s="343"/>
      <c r="I4" s="11"/>
      <c r="J4" s="11"/>
      <c r="K4" s="11"/>
      <c r="L4" s="11"/>
      <c r="M4" s="4"/>
    </row>
    <row r="5" spans="1:13" ht="37.5" customHeight="1">
      <c r="A5" s="343" t="s">
        <v>159</v>
      </c>
      <c r="B5" s="343"/>
      <c r="C5" s="343"/>
      <c r="D5" s="343"/>
      <c r="E5" s="343"/>
      <c r="F5" s="343"/>
      <c r="G5" s="343"/>
      <c r="H5" s="343"/>
      <c r="I5" s="4"/>
      <c r="J5" s="4"/>
      <c r="K5" s="4"/>
      <c r="L5" s="4"/>
      <c r="M5" s="4"/>
    </row>
    <row r="6" spans="1:13" ht="13.5" customHeight="1">
      <c r="A6" s="343"/>
      <c r="B6" s="343"/>
      <c r="C6" s="343"/>
      <c r="D6" s="343"/>
      <c r="E6" s="343"/>
      <c r="F6" s="343"/>
      <c r="G6" s="343"/>
      <c r="H6" s="343"/>
      <c r="I6" s="4"/>
      <c r="J6" s="4"/>
      <c r="K6" s="4"/>
      <c r="L6" s="4"/>
      <c r="M6" s="4"/>
    </row>
    <row r="7" spans="1:13" ht="17.25" customHeight="1">
      <c r="A7" s="342" t="s">
        <v>160</v>
      </c>
      <c r="B7" s="342"/>
      <c r="C7" s="342"/>
      <c r="D7" s="342"/>
      <c r="E7" s="342"/>
      <c r="F7" s="342"/>
      <c r="G7" s="342"/>
      <c r="H7" s="342"/>
      <c r="I7" s="4"/>
      <c r="J7" s="4"/>
      <c r="K7" s="4"/>
      <c r="L7" s="4"/>
      <c r="M7" s="4"/>
    </row>
    <row r="8" spans="1:13" ht="28.5" customHeight="1">
      <c r="A8" s="342" t="s">
        <v>161</v>
      </c>
      <c r="B8" s="342"/>
      <c r="C8" s="342"/>
      <c r="D8" s="342"/>
      <c r="E8" s="342"/>
      <c r="F8" s="342"/>
      <c r="G8" s="342"/>
      <c r="H8" s="342"/>
      <c r="I8" s="4"/>
      <c r="J8" s="4"/>
      <c r="K8" s="4"/>
      <c r="L8" s="4"/>
      <c r="M8" s="4"/>
    </row>
    <row r="9" spans="1:13" ht="17.25" customHeight="1">
      <c r="A9" s="342" t="s">
        <v>162</v>
      </c>
      <c r="B9" s="342"/>
      <c r="C9" s="342"/>
      <c r="D9" s="342"/>
      <c r="E9" s="342"/>
      <c r="F9" s="342"/>
      <c r="G9" s="342"/>
      <c r="H9" s="342"/>
      <c r="I9" s="4"/>
      <c r="J9" s="4"/>
      <c r="K9" s="4"/>
      <c r="L9" s="4"/>
      <c r="M9" s="4"/>
    </row>
    <row r="10" spans="1:13" ht="30">
      <c r="A10" s="22" t="s">
        <v>72</v>
      </c>
      <c r="B10" s="22" t="s">
        <v>178</v>
      </c>
      <c r="C10" s="22" t="s">
        <v>179</v>
      </c>
      <c r="D10" s="22" t="s">
        <v>185</v>
      </c>
      <c r="E10" s="22" t="s">
        <v>186</v>
      </c>
      <c r="F10" s="23" t="s">
        <v>184</v>
      </c>
      <c r="G10" s="23" t="s">
        <v>73</v>
      </c>
      <c r="H10" s="382" t="s">
        <v>630</v>
      </c>
    </row>
    <row r="11" spans="1:13" ht="7.5" customHeight="1">
      <c r="A11" s="15"/>
      <c r="B11" s="15"/>
      <c r="C11" s="15"/>
      <c r="D11" s="15"/>
      <c r="E11" s="44"/>
      <c r="F11" s="44"/>
      <c r="G11" s="6"/>
      <c r="H11" s="383"/>
    </row>
    <row r="12" spans="1:13">
      <c r="A12" s="70" t="s">
        <v>0</v>
      </c>
      <c r="B12" s="142" t="s">
        <v>201</v>
      </c>
      <c r="C12" s="142" t="s">
        <v>202</v>
      </c>
      <c r="D12" s="142" t="s">
        <v>203</v>
      </c>
      <c r="E12" s="143" t="s">
        <v>204</v>
      </c>
      <c r="F12" s="70"/>
      <c r="G12" s="70"/>
      <c r="H12" s="70"/>
    </row>
    <row r="13" spans="1:13" ht="13.5" customHeight="1">
      <c r="A13" s="15" t="s">
        <v>1</v>
      </c>
      <c r="B13" s="141" t="s">
        <v>235</v>
      </c>
      <c r="C13" s="141" t="s">
        <v>236</v>
      </c>
      <c r="D13" s="141" t="s">
        <v>237</v>
      </c>
      <c r="E13" s="144">
        <v>100</v>
      </c>
      <c r="F13" s="56"/>
      <c r="G13" s="6" t="s">
        <v>76</v>
      </c>
      <c r="H13" s="12"/>
    </row>
    <row r="14" spans="1:13" ht="13.5" customHeight="1">
      <c r="A14" s="15" t="s">
        <v>2</v>
      </c>
      <c r="B14" s="141" t="s">
        <v>238</v>
      </c>
      <c r="C14" s="141" t="s">
        <v>239</v>
      </c>
      <c r="D14" s="141" t="s">
        <v>240</v>
      </c>
      <c r="E14" s="144">
        <v>92.75</v>
      </c>
      <c r="F14" s="56"/>
      <c r="G14" s="6" t="s">
        <v>76</v>
      </c>
      <c r="H14" s="6"/>
    </row>
    <row r="15" spans="1:13" ht="13.5" customHeight="1">
      <c r="A15" s="15" t="s">
        <v>3</v>
      </c>
      <c r="B15" s="141" t="s">
        <v>241</v>
      </c>
      <c r="C15" s="141" t="s">
        <v>242</v>
      </c>
      <c r="D15" s="141" t="s">
        <v>243</v>
      </c>
      <c r="E15" s="144">
        <v>78.16</v>
      </c>
      <c r="F15" s="56"/>
      <c r="G15" s="6" t="s">
        <v>76</v>
      </c>
      <c r="H15" s="12"/>
    </row>
    <row r="16" spans="1:13" ht="13.5" customHeight="1">
      <c r="A16" s="15" t="s">
        <v>4</v>
      </c>
      <c r="B16" s="141" t="s">
        <v>244</v>
      </c>
      <c r="C16" s="141" t="s">
        <v>245</v>
      </c>
      <c r="D16" s="141" t="s">
        <v>246</v>
      </c>
      <c r="E16" s="144">
        <v>100</v>
      </c>
      <c r="F16" s="56"/>
      <c r="G16" s="6" t="s">
        <v>76</v>
      </c>
      <c r="H16" s="12"/>
    </row>
    <row r="17" spans="1:8" ht="13.5" customHeight="1">
      <c r="A17" s="15" t="s">
        <v>5</v>
      </c>
      <c r="B17" s="141" t="s">
        <v>244</v>
      </c>
      <c r="C17" s="141" t="s">
        <v>244</v>
      </c>
      <c r="D17" s="141" t="s">
        <v>244</v>
      </c>
      <c r="E17" s="144">
        <v>100</v>
      </c>
      <c r="F17" s="56"/>
      <c r="G17" s="6" t="s">
        <v>76</v>
      </c>
      <c r="H17" s="6"/>
    </row>
    <row r="18" spans="1:8" ht="13.5" customHeight="1">
      <c r="A18" s="15" t="s">
        <v>6</v>
      </c>
      <c r="B18" s="141" t="s">
        <v>244</v>
      </c>
      <c r="C18" s="141" t="s">
        <v>244</v>
      </c>
      <c r="D18" s="141" t="s">
        <v>244</v>
      </c>
      <c r="E18" s="144">
        <v>100</v>
      </c>
      <c r="F18" s="56"/>
      <c r="G18" s="6" t="s">
        <v>76</v>
      </c>
      <c r="H18" s="12"/>
    </row>
    <row r="19" spans="1:8" ht="13.5" customHeight="1">
      <c r="A19" s="15" t="s">
        <v>7</v>
      </c>
      <c r="B19" s="141" t="s">
        <v>247</v>
      </c>
      <c r="C19" s="141" t="s">
        <v>248</v>
      </c>
      <c r="D19" s="141" t="s">
        <v>249</v>
      </c>
      <c r="E19" s="144">
        <v>100</v>
      </c>
      <c r="F19" s="56"/>
      <c r="G19" s="6" t="s">
        <v>76</v>
      </c>
      <c r="H19" s="12"/>
    </row>
    <row r="20" spans="1:8" ht="13.5" customHeight="1">
      <c r="A20" s="15" t="s">
        <v>8</v>
      </c>
      <c r="B20" s="141" t="s">
        <v>250</v>
      </c>
      <c r="C20" s="141" t="s">
        <v>251</v>
      </c>
      <c r="D20" s="141" t="s">
        <v>252</v>
      </c>
      <c r="E20" s="144">
        <v>74.28</v>
      </c>
      <c r="F20" s="56"/>
      <c r="G20" s="6" t="s">
        <v>76</v>
      </c>
      <c r="H20" s="12"/>
    </row>
    <row r="21" spans="1:8" ht="13.5" customHeight="1">
      <c r="A21" s="15" t="s">
        <v>9</v>
      </c>
      <c r="B21" s="141" t="s">
        <v>244</v>
      </c>
      <c r="C21" s="141" t="s">
        <v>244</v>
      </c>
      <c r="D21" s="141" t="s">
        <v>244</v>
      </c>
      <c r="E21" s="144">
        <v>100</v>
      </c>
      <c r="F21" s="56"/>
      <c r="G21" s="6" t="s">
        <v>76</v>
      </c>
      <c r="H21" s="12"/>
    </row>
    <row r="22" spans="1:8" ht="13.5" customHeight="1">
      <c r="A22" s="15"/>
      <c r="B22" s="15"/>
      <c r="C22" s="15"/>
      <c r="D22" s="15"/>
      <c r="E22" s="145"/>
      <c r="F22" s="56"/>
      <c r="G22" s="72"/>
      <c r="H22" s="72"/>
    </row>
    <row r="23" spans="1:8" ht="13.5" customHeight="1">
      <c r="A23" s="45" t="s">
        <v>10</v>
      </c>
      <c r="B23" s="142" t="s">
        <v>205</v>
      </c>
      <c r="C23" s="142" t="s">
        <v>206</v>
      </c>
      <c r="D23" s="142" t="s">
        <v>207</v>
      </c>
      <c r="E23" s="143" t="s">
        <v>208</v>
      </c>
      <c r="F23" s="122"/>
      <c r="G23" s="46"/>
      <c r="H23" s="46"/>
    </row>
    <row r="24" spans="1:8" ht="13.5" customHeight="1">
      <c r="A24" s="15" t="s">
        <v>11</v>
      </c>
      <c r="B24" s="141" t="s">
        <v>253</v>
      </c>
      <c r="C24" s="141" t="s">
        <v>254</v>
      </c>
      <c r="D24" s="141" t="s">
        <v>255</v>
      </c>
      <c r="E24" s="144">
        <v>87.74</v>
      </c>
      <c r="F24" s="56"/>
      <c r="G24" s="6" t="s">
        <v>76</v>
      </c>
      <c r="H24" s="6"/>
    </row>
    <row r="25" spans="1:8" ht="13.5" customHeight="1">
      <c r="A25" s="15" t="s">
        <v>12</v>
      </c>
      <c r="B25" s="141" t="s">
        <v>244</v>
      </c>
      <c r="C25" s="141" t="s">
        <v>244</v>
      </c>
      <c r="D25" s="141" t="s">
        <v>244</v>
      </c>
      <c r="E25" s="144">
        <v>100</v>
      </c>
      <c r="F25" s="56"/>
      <c r="G25" s="6" t="s">
        <v>76</v>
      </c>
      <c r="H25" s="12"/>
    </row>
    <row r="26" spans="1:8" ht="13.5" customHeight="1">
      <c r="A26" s="15" t="s">
        <v>13</v>
      </c>
      <c r="B26" s="141" t="s">
        <v>244</v>
      </c>
      <c r="C26" s="141" t="s">
        <v>256</v>
      </c>
      <c r="D26" s="141" t="s">
        <v>257</v>
      </c>
      <c r="E26" s="144">
        <v>100</v>
      </c>
      <c r="F26" s="56"/>
      <c r="G26" s="6" t="s">
        <v>76</v>
      </c>
      <c r="H26" s="13"/>
    </row>
    <row r="27" spans="1:8" ht="13.5" customHeight="1">
      <c r="A27" s="15" t="s">
        <v>14</v>
      </c>
      <c r="B27" s="141" t="s">
        <v>258</v>
      </c>
      <c r="C27" s="141" t="s">
        <v>259</v>
      </c>
      <c r="D27" s="141" t="s">
        <v>260</v>
      </c>
      <c r="E27" s="144">
        <v>100</v>
      </c>
      <c r="F27" s="56"/>
      <c r="G27" s="6" t="s">
        <v>76</v>
      </c>
      <c r="H27" s="12"/>
    </row>
    <row r="28" spans="1:8" ht="13.5" customHeight="1">
      <c r="A28" s="15" t="s">
        <v>15</v>
      </c>
      <c r="B28" s="141" t="s">
        <v>261</v>
      </c>
      <c r="C28" s="141" t="s">
        <v>262</v>
      </c>
      <c r="D28" s="141" t="s">
        <v>263</v>
      </c>
      <c r="E28" s="144">
        <v>99.07</v>
      </c>
      <c r="F28" s="56"/>
      <c r="G28" s="6" t="s">
        <v>76</v>
      </c>
      <c r="H28" s="12"/>
    </row>
    <row r="29" spans="1:8" ht="13.5" customHeight="1">
      <c r="A29" s="15" t="s">
        <v>16</v>
      </c>
      <c r="B29" s="141" t="s">
        <v>244</v>
      </c>
      <c r="C29" s="141" t="s">
        <v>244</v>
      </c>
      <c r="D29" s="141" t="s">
        <v>244</v>
      </c>
      <c r="E29" s="144">
        <v>100</v>
      </c>
      <c r="F29" s="56"/>
      <c r="G29" s="6" t="s">
        <v>76</v>
      </c>
      <c r="H29" s="12"/>
    </row>
    <row r="30" spans="1:8" ht="13.5" customHeight="1">
      <c r="A30" s="15"/>
      <c r="B30" s="15"/>
      <c r="C30" s="15"/>
      <c r="D30" s="15"/>
      <c r="E30" s="145"/>
      <c r="F30" s="56"/>
      <c r="G30" s="72"/>
      <c r="H30" s="72"/>
    </row>
    <row r="31" spans="1:8" ht="13.5" customHeight="1">
      <c r="A31" s="45" t="s">
        <v>17</v>
      </c>
      <c r="B31" s="142" t="s">
        <v>209</v>
      </c>
      <c r="C31" s="142" t="s">
        <v>210</v>
      </c>
      <c r="D31" s="142" t="s">
        <v>211</v>
      </c>
      <c r="E31" s="143" t="s">
        <v>212</v>
      </c>
      <c r="F31" s="122"/>
      <c r="G31" s="46"/>
      <c r="H31" s="46"/>
    </row>
    <row r="32" spans="1:8" ht="13.5" customHeight="1">
      <c r="A32" s="15" t="s">
        <v>18</v>
      </c>
      <c r="B32" s="141" t="s">
        <v>244</v>
      </c>
      <c r="C32" s="141" t="s">
        <v>244</v>
      </c>
      <c r="D32" s="141" t="s">
        <v>244</v>
      </c>
      <c r="E32" s="144">
        <v>100</v>
      </c>
      <c r="F32" s="56"/>
      <c r="G32" s="6" t="s">
        <v>76</v>
      </c>
      <c r="H32" s="6"/>
    </row>
    <row r="33" spans="1:8" ht="13.5" customHeight="1">
      <c r="A33" s="15" t="s">
        <v>19</v>
      </c>
      <c r="B33" s="141" t="s">
        <v>244</v>
      </c>
      <c r="C33" s="141" t="s">
        <v>244</v>
      </c>
      <c r="D33" s="141" t="s">
        <v>244</v>
      </c>
      <c r="E33" s="144">
        <v>100</v>
      </c>
      <c r="F33" s="56"/>
      <c r="G33" s="6" t="s">
        <v>76</v>
      </c>
      <c r="H33" s="6"/>
    </row>
    <row r="34" spans="1:8" ht="13.5" customHeight="1">
      <c r="A34" s="15" t="s">
        <v>20</v>
      </c>
      <c r="B34" s="141" t="s">
        <v>264</v>
      </c>
      <c r="C34" s="141" t="s">
        <v>265</v>
      </c>
      <c r="D34" s="141" t="s">
        <v>266</v>
      </c>
      <c r="E34" s="144">
        <v>84.93</v>
      </c>
      <c r="F34" s="56"/>
      <c r="G34" s="6" t="s">
        <v>76</v>
      </c>
      <c r="H34" s="12"/>
    </row>
    <row r="35" spans="1:8" ht="13.5" customHeight="1">
      <c r="A35" s="15" t="s">
        <v>21</v>
      </c>
      <c r="B35" s="141" t="s">
        <v>244</v>
      </c>
      <c r="C35" s="141" t="s">
        <v>244</v>
      </c>
      <c r="D35" s="141" t="s">
        <v>244</v>
      </c>
      <c r="E35" s="144">
        <v>100</v>
      </c>
      <c r="F35" s="56"/>
      <c r="G35" s="6" t="s">
        <v>76</v>
      </c>
      <c r="H35" s="6"/>
    </row>
    <row r="36" spans="1:8" ht="13.5" customHeight="1">
      <c r="A36" s="15" t="s">
        <v>22</v>
      </c>
      <c r="B36" s="141" t="s">
        <v>244</v>
      </c>
      <c r="C36" s="141" t="s">
        <v>244</v>
      </c>
      <c r="D36" s="141" t="s">
        <v>244</v>
      </c>
      <c r="E36" s="144">
        <v>100</v>
      </c>
      <c r="F36" s="56"/>
      <c r="G36" s="6" t="s">
        <v>76</v>
      </c>
      <c r="H36" s="6"/>
    </row>
    <row r="37" spans="1:8" ht="13.5" customHeight="1">
      <c r="A37" s="15" t="s">
        <v>23</v>
      </c>
      <c r="B37" s="141" t="s">
        <v>244</v>
      </c>
      <c r="C37" s="141" t="s">
        <v>244</v>
      </c>
      <c r="D37" s="141" t="s">
        <v>267</v>
      </c>
      <c r="E37" s="144">
        <v>88.45</v>
      </c>
      <c r="F37" s="56"/>
      <c r="G37" s="6" t="s">
        <v>76</v>
      </c>
      <c r="H37" s="12"/>
    </row>
    <row r="38" spans="1:8" ht="13.5" customHeight="1">
      <c r="A38" s="15" t="s">
        <v>24</v>
      </c>
      <c r="B38" s="141" t="s">
        <v>268</v>
      </c>
      <c r="C38" s="141" t="s">
        <v>269</v>
      </c>
      <c r="D38" s="141" t="s">
        <v>270</v>
      </c>
      <c r="E38" s="144">
        <v>82.77</v>
      </c>
      <c r="F38" s="56"/>
      <c r="G38" s="6" t="s">
        <v>76</v>
      </c>
      <c r="H38" s="6"/>
    </row>
    <row r="39" spans="1:8" ht="13.5" customHeight="1">
      <c r="A39" s="15" t="s">
        <v>25</v>
      </c>
      <c r="B39" s="141" t="s">
        <v>271</v>
      </c>
      <c r="C39" s="141" t="s">
        <v>244</v>
      </c>
      <c r="D39" s="141" t="s">
        <v>272</v>
      </c>
      <c r="E39" s="144">
        <v>95.13</v>
      </c>
      <c r="F39" s="56"/>
      <c r="G39" s="6" t="s">
        <v>76</v>
      </c>
      <c r="H39" s="6"/>
    </row>
    <row r="40" spans="1:8" ht="13.5" customHeight="1">
      <c r="A40" s="15"/>
      <c r="B40" s="15"/>
      <c r="C40" s="15"/>
      <c r="D40" s="15"/>
      <c r="E40" s="145"/>
      <c r="F40" s="56"/>
      <c r="G40" s="72"/>
      <c r="H40" s="72"/>
    </row>
    <row r="41" spans="1:8" ht="33" customHeight="1">
      <c r="A41" s="57" t="s">
        <v>92</v>
      </c>
      <c r="B41" s="142" t="s">
        <v>213</v>
      </c>
      <c r="C41" s="142" t="s">
        <v>214</v>
      </c>
      <c r="D41" s="142" t="s">
        <v>215</v>
      </c>
      <c r="E41" s="143" t="s">
        <v>216</v>
      </c>
      <c r="F41" s="122"/>
      <c r="G41" s="45"/>
      <c r="H41" s="45"/>
    </row>
    <row r="42" spans="1:8" ht="13.5" customHeight="1">
      <c r="A42" s="15" t="s">
        <v>26</v>
      </c>
      <c r="B42" s="141" t="s">
        <v>244</v>
      </c>
      <c r="C42" s="141" t="s">
        <v>244</v>
      </c>
      <c r="D42" s="141" t="s">
        <v>244</v>
      </c>
      <c r="E42" s="144">
        <v>100</v>
      </c>
      <c r="F42" s="56"/>
      <c r="G42" s="6" t="s">
        <v>76</v>
      </c>
      <c r="H42" s="12"/>
    </row>
    <row r="43" spans="1:8" ht="13.5" customHeight="1">
      <c r="A43" s="15" t="s">
        <v>27</v>
      </c>
      <c r="B43" s="141" t="s">
        <v>273</v>
      </c>
      <c r="C43" s="141" t="s">
        <v>274</v>
      </c>
      <c r="D43" s="141" t="s">
        <v>275</v>
      </c>
      <c r="E43" s="144">
        <v>62.52</v>
      </c>
      <c r="F43" s="56"/>
      <c r="G43" s="6" t="s">
        <v>76</v>
      </c>
      <c r="H43" s="6"/>
    </row>
    <row r="44" spans="1:8" ht="13.5" customHeight="1">
      <c r="A44" s="15" t="s">
        <v>28</v>
      </c>
      <c r="B44" s="141" t="s">
        <v>244</v>
      </c>
      <c r="C44" s="141" t="s">
        <v>244</v>
      </c>
      <c r="D44" s="141" t="s">
        <v>244</v>
      </c>
      <c r="E44" s="144">
        <v>100</v>
      </c>
      <c r="F44" s="56"/>
      <c r="G44" s="6" t="s">
        <v>76</v>
      </c>
      <c r="H44" s="6"/>
    </row>
    <row r="45" spans="1:8" ht="13.5" customHeight="1">
      <c r="A45" s="15" t="s">
        <v>29</v>
      </c>
      <c r="B45" s="141" t="s">
        <v>276</v>
      </c>
      <c r="C45" s="141" t="s">
        <v>277</v>
      </c>
      <c r="D45" s="141" t="s">
        <v>278</v>
      </c>
      <c r="E45" s="144">
        <v>94.96</v>
      </c>
      <c r="F45" s="56"/>
      <c r="G45" s="6" t="s">
        <v>76</v>
      </c>
      <c r="H45" s="6"/>
    </row>
    <row r="46" spans="1:8" ht="13.5" customHeight="1">
      <c r="A46" s="15" t="s">
        <v>30</v>
      </c>
      <c r="B46" s="141" t="s">
        <v>244</v>
      </c>
      <c r="C46" s="141" t="s">
        <v>244</v>
      </c>
      <c r="D46" s="141" t="s">
        <v>244</v>
      </c>
      <c r="E46" s="144">
        <v>100</v>
      </c>
      <c r="F46" s="56"/>
      <c r="G46" s="6" t="s">
        <v>76</v>
      </c>
      <c r="H46" s="12"/>
    </row>
    <row r="47" spans="1:8" ht="13.5" customHeight="1">
      <c r="A47" s="15" t="s">
        <v>31</v>
      </c>
      <c r="B47" s="141" t="s">
        <v>279</v>
      </c>
      <c r="C47" s="141" t="s">
        <v>280</v>
      </c>
      <c r="D47" s="141" t="s">
        <v>281</v>
      </c>
      <c r="E47" s="144">
        <v>70.58</v>
      </c>
      <c r="F47" s="56"/>
      <c r="G47" s="6" t="s">
        <v>76</v>
      </c>
      <c r="H47" s="12"/>
    </row>
    <row r="48" spans="1:8" ht="13.5" customHeight="1">
      <c r="A48" s="15" t="s">
        <v>32</v>
      </c>
      <c r="B48" s="141" t="s">
        <v>282</v>
      </c>
      <c r="C48" s="141" t="s">
        <v>283</v>
      </c>
      <c r="D48" s="141" t="s">
        <v>284</v>
      </c>
      <c r="E48" s="144">
        <v>43.95</v>
      </c>
      <c r="F48" s="56"/>
      <c r="G48" s="6" t="s">
        <v>76</v>
      </c>
      <c r="H48" s="12"/>
    </row>
    <row r="49" spans="1:8" ht="13.5" customHeight="1">
      <c r="A49" s="15" t="s">
        <v>33</v>
      </c>
      <c r="B49" s="141" t="s">
        <v>244</v>
      </c>
      <c r="C49" s="141" t="s">
        <v>244</v>
      </c>
      <c r="D49" s="141" t="s">
        <v>244</v>
      </c>
      <c r="E49" s="144">
        <v>100</v>
      </c>
      <c r="F49" s="56"/>
      <c r="G49" s="6" t="s">
        <v>76</v>
      </c>
      <c r="H49" s="12"/>
    </row>
    <row r="50" spans="1:8" ht="13.5" customHeight="1">
      <c r="A50" s="15" t="s">
        <v>34</v>
      </c>
      <c r="B50" s="141" t="s">
        <v>244</v>
      </c>
      <c r="C50" s="141" t="s">
        <v>244</v>
      </c>
      <c r="D50" s="141" t="s">
        <v>244</v>
      </c>
      <c r="E50" s="144">
        <v>100</v>
      </c>
      <c r="F50" s="56"/>
      <c r="G50" s="6" t="s">
        <v>76</v>
      </c>
      <c r="H50" s="12"/>
    </row>
    <row r="51" spans="1:8" ht="13.5" customHeight="1">
      <c r="A51" s="15" t="s">
        <v>35</v>
      </c>
      <c r="B51" s="141" t="s">
        <v>244</v>
      </c>
      <c r="C51" s="141" t="s">
        <v>244</v>
      </c>
      <c r="D51" s="141" t="s">
        <v>244</v>
      </c>
      <c r="E51" s="144">
        <v>100</v>
      </c>
      <c r="F51" s="56"/>
      <c r="G51" s="6" t="s">
        <v>76</v>
      </c>
      <c r="H51" s="12"/>
    </row>
    <row r="52" spans="1:8" ht="13.5" customHeight="1">
      <c r="A52" s="15" t="s">
        <v>36</v>
      </c>
      <c r="B52" s="141" t="s">
        <v>285</v>
      </c>
      <c r="C52" s="141" t="s">
        <v>286</v>
      </c>
      <c r="D52" s="141" t="s">
        <v>287</v>
      </c>
      <c r="E52" s="144">
        <v>59.76</v>
      </c>
      <c r="F52" s="56"/>
      <c r="G52" s="6" t="s">
        <v>76</v>
      </c>
      <c r="H52" s="12"/>
    </row>
    <row r="53" spans="1:8" ht="13.5" customHeight="1">
      <c r="A53" s="15" t="s">
        <v>37</v>
      </c>
      <c r="B53" s="141" t="s">
        <v>288</v>
      </c>
      <c r="C53" s="141" t="s">
        <v>289</v>
      </c>
      <c r="D53" s="141" t="s">
        <v>290</v>
      </c>
      <c r="E53" s="144">
        <v>55.1</v>
      </c>
      <c r="F53" s="56"/>
      <c r="G53" s="6" t="s">
        <v>76</v>
      </c>
      <c r="H53" s="12"/>
    </row>
    <row r="54" spans="1:8" ht="13.5" customHeight="1">
      <c r="A54" s="15"/>
      <c r="B54" s="15"/>
      <c r="C54" s="15"/>
      <c r="D54" s="15"/>
      <c r="E54" s="145"/>
      <c r="F54" s="56"/>
      <c r="G54" s="72"/>
      <c r="H54" s="72"/>
    </row>
    <row r="55" spans="1:8" ht="13.5" customHeight="1">
      <c r="A55" s="45" t="s">
        <v>38</v>
      </c>
      <c r="B55" s="142" t="s">
        <v>217</v>
      </c>
      <c r="C55" s="142" t="s">
        <v>217</v>
      </c>
      <c r="D55" s="142" t="s">
        <v>218</v>
      </c>
      <c r="E55" s="143" t="s">
        <v>217</v>
      </c>
      <c r="F55" s="122"/>
      <c r="G55" s="46"/>
      <c r="H55" s="46"/>
    </row>
    <row r="56" spans="1:8" ht="13.5" customHeight="1">
      <c r="A56" s="15" t="s">
        <v>39</v>
      </c>
      <c r="B56" s="141" t="s">
        <v>244</v>
      </c>
      <c r="C56" s="141" t="s">
        <v>244</v>
      </c>
      <c r="D56" s="141" t="s">
        <v>291</v>
      </c>
      <c r="E56" s="144">
        <v>100</v>
      </c>
      <c r="F56" s="56"/>
      <c r="G56" s="6" t="s">
        <v>76</v>
      </c>
      <c r="H56" s="12"/>
    </row>
    <row r="57" spans="1:8" ht="13.5" customHeight="1">
      <c r="A57" s="15" t="s">
        <v>40</v>
      </c>
      <c r="B57" s="141" t="s">
        <v>244</v>
      </c>
      <c r="C57" s="141" t="s">
        <v>244</v>
      </c>
      <c r="D57" s="141" t="s">
        <v>292</v>
      </c>
      <c r="E57" s="144">
        <v>100</v>
      </c>
      <c r="F57" s="56"/>
      <c r="G57" s="6" t="s">
        <v>76</v>
      </c>
      <c r="H57" s="12"/>
    </row>
    <row r="58" spans="1:8" ht="13.5" customHeight="1">
      <c r="A58" s="15" t="s">
        <v>41</v>
      </c>
      <c r="B58" s="141" t="s">
        <v>244</v>
      </c>
      <c r="C58" s="141" t="s">
        <v>244</v>
      </c>
      <c r="D58" s="141" t="s">
        <v>244</v>
      </c>
      <c r="E58" s="144">
        <v>100</v>
      </c>
      <c r="F58" s="56"/>
      <c r="G58" s="6" t="s">
        <v>76</v>
      </c>
      <c r="H58" s="12"/>
    </row>
    <row r="59" spans="1:8" ht="13.5" customHeight="1">
      <c r="A59" s="15" t="s">
        <v>42</v>
      </c>
      <c r="B59" s="141" t="s">
        <v>244</v>
      </c>
      <c r="C59" s="141" t="s">
        <v>244</v>
      </c>
      <c r="D59" s="141" t="s">
        <v>244</v>
      </c>
      <c r="E59" s="144">
        <v>100</v>
      </c>
      <c r="F59" s="56"/>
      <c r="G59" s="6" t="s">
        <v>76</v>
      </c>
      <c r="H59" s="12"/>
    </row>
    <row r="60" spans="1:8" ht="13.5" customHeight="1">
      <c r="A60" s="15" t="s">
        <v>43</v>
      </c>
      <c r="B60" s="141" t="s">
        <v>244</v>
      </c>
      <c r="C60" s="141" t="s">
        <v>244</v>
      </c>
      <c r="D60" s="141" t="s">
        <v>244</v>
      </c>
      <c r="E60" s="144">
        <v>100</v>
      </c>
      <c r="F60" s="56"/>
      <c r="G60" s="6" t="s">
        <v>76</v>
      </c>
      <c r="H60" s="12"/>
    </row>
    <row r="61" spans="1:8" ht="13.5" customHeight="1">
      <c r="A61" s="15" t="s">
        <v>44</v>
      </c>
      <c r="B61" s="141" t="s">
        <v>244</v>
      </c>
      <c r="C61" s="141" t="s">
        <v>244</v>
      </c>
      <c r="D61" s="141" t="s">
        <v>244</v>
      </c>
      <c r="E61" s="144">
        <v>100</v>
      </c>
      <c r="F61" s="56"/>
      <c r="G61" s="6" t="s">
        <v>76</v>
      </c>
      <c r="H61" s="12"/>
    </row>
    <row r="62" spans="1:8" ht="13.5" customHeight="1">
      <c r="A62" s="15"/>
      <c r="B62" s="15"/>
      <c r="C62" s="15"/>
      <c r="D62" s="15"/>
      <c r="E62" s="145"/>
      <c r="F62" s="56"/>
      <c r="G62" s="72"/>
      <c r="H62" s="72"/>
    </row>
    <row r="63" spans="1:8" ht="13.5" customHeight="1">
      <c r="A63" s="45" t="s">
        <v>45</v>
      </c>
      <c r="B63" s="142" t="s">
        <v>219</v>
      </c>
      <c r="C63" s="142" t="s">
        <v>220</v>
      </c>
      <c r="D63" s="142" t="s">
        <v>221</v>
      </c>
      <c r="E63" s="143" t="s">
        <v>222</v>
      </c>
      <c r="F63" s="122"/>
      <c r="G63" s="45"/>
      <c r="H63" s="45"/>
    </row>
    <row r="64" spans="1:8" ht="13.5" customHeight="1">
      <c r="A64" s="15" t="s">
        <v>47</v>
      </c>
      <c r="B64" s="141" t="s">
        <v>293</v>
      </c>
      <c r="C64" s="141" t="s">
        <v>294</v>
      </c>
      <c r="D64" s="141" t="s">
        <v>295</v>
      </c>
      <c r="E64" s="144">
        <v>77.64</v>
      </c>
      <c r="F64" s="56"/>
      <c r="G64" s="6" t="s">
        <v>76</v>
      </c>
      <c r="H64" s="12"/>
    </row>
    <row r="65" spans="1:8" ht="13.5" customHeight="1">
      <c r="A65" s="15" t="s">
        <v>50</v>
      </c>
      <c r="B65" s="141" t="s">
        <v>244</v>
      </c>
      <c r="C65" s="141" t="s">
        <v>244</v>
      </c>
      <c r="D65" s="141" t="s">
        <v>244</v>
      </c>
      <c r="E65" s="144">
        <v>100</v>
      </c>
      <c r="F65" s="56"/>
      <c r="G65" s="6" t="s">
        <v>76</v>
      </c>
      <c r="H65" s="6"/>
    </row>
    <row r="66" spans="1:8" ht="13.5" customHeight="1">
      <c r="A66" s="15" t="s">
        <v>49</v>
      </c>
      <c r="B66" s="141" t="s">
        <v>244</v>
      </c>
      <c r="C66" s="141" t="s">
        <v>244</v>
      </c>
      <c r="D66" s="141" t="s">
        <v>244</v>
      </c>
      <c r="E66" s="144">
        <v>90.33</v>
      </c>
      <c r="F66" s="56"/>
      <c r="G66" s="6" t="s">
        <v>76</v>
      </c>
      <c r="H66" s="6"/>
    </row>
    <row r="67" spans="1:8" ht="13.5" customHeight="1">
      <c r="A67" s="15" t="s">
        <v>48</v>
      </c>
      <c r="B67" s="141" t="s">
        <v>296</v>
      </c>
      <c r="C67" s="141" t="s">
        <v>297</v>
      </c>
      <c r="D67" s="141" t="s">
        <v>298</v>
      </c>
      <c r="E67" s="144">
        <v>83.6</v>
      </c>
      <c r="F67" s="56"/>
      <c r="G67" s="6" t="s">
        <v>76</v>
      </c>
      <c r="H67" s="12"/>
    </row>
    <row r="68" spans="1:8" ht="13.5" customHeight="1">
      <c r="A68" s="15" t="s">
        <v>46</v>
      </c>
      <c r="B68" s="141" t="s">
        <v>299</v>
      </c>
      <c r="C68" s="141" t="s">
        <v>300</v>
      </c>
      <c r="D68" s="141" t="s">
        <v>301</v>
      </c>
      <c r="E68" s="144">
        <v>81.84</v>
      </c>
      <c r="F68" s="56"/>
      <c r="G68" s="6" t="s">
        <v>76</v>
      </c>
      <c r="H68" s="12"/>
    </row>
    <row r="69" spans="1:8" ht="13.5" customHeight="1">
      <c r="A69" s="15"/>
      <c r="B69" s="15"/>
      <c r="C69" s="15"/>
      <c r="D69" s="15"/>
      <c r="E69" s="145"/>
      <c r="F69" s="56"/>
      <c r="G69" s="72"/>
      <c r="H69" s="72"/>
    </row>
    <row r="70" spans="1:8" ht="13.5" customHeight="1">
      <c r="A70" s="45" t="s">
        <v>51</v>
      </c>
      <c r="B70" s="142" t="s">
        <v>223</v>
      </c>
      <c r="C70" s="142" t="s">
        <v>224</v>
      </c>
      <c r="D70" s="142" t="s">
        <v>225</v>
      </c>
      <c r="E70" s="143" t="s">
        <v>226</v>
      </c>
      <c r="F70" s="122"/>
      <c r="G70" s="46"/>
      <c r="H70" s="46"/>
    </row>
    <row r="71" spans="1:8" ht="13.5" customHeight="1">
      <c r="A71" s="15" t="s">
        <v>54</v>
      </c>
      <c r="B71" s="141" t="s">
        <v>302</v>
      </c>
      <c r="C71" s="141" t="s">
        <v>303</v>
      </c>
      <c r="D71" s="141" t="s">
        <v>304</v>
      </c>
      <c r="E71" s="144">
        <v>82.71</v>
      </c>
      <c r="F71" s="56"/>
      <c r="G71" s="6" t="s">
        <v>76</v>
      </c>
      <c r="H71" s="12"/>
    </row>
    <row r="72" spans="1:8" ht="13.5" customHeight="1">
      <c r="A72" s="15" t="s">
        <v>52</v>
      </c>
      <c r="B72" s="141" t="s">
        <v>305</v>
      </c>
      <c r="C72" s="141" t="s">
        <v>306</v>
      </c>
      <c r="D72" s="141" t="s">
        <v>307</v>
      </c>
      <c r="E72" s="144">
        <v>95.85</v>
      </c>
      <c r="F72" s="56"/>
      <c r="G72" s="6" t="s">
        <v>76</v>
      </c>
      <c r="H72" s="6"/>
    </row>
    <row r="73" spans="1:8" ht="13.5" customHeight="1">
      <c r="A73" s="15" t="s">
        <v>53</v>
      </c>
      <c r="B73" s="141" t="s">
        <v>244</v>
      </c>
      <c r="C73" s="141" t="s">
        <v>244</v>
      </c>
      <c r="D73" s="141" t="s">
        <v>244</v>
      </c>
      <c r="E73" s="144">
        <v>100</v>
      </c>
      <c r="F73" s="56"/>
      <c r="G73" s="6" t="s">
        <v>76</v>
      </c>
      <c r="H73" s="6"/>
    </row>
    <row r="74" spans="1:8" ht="13.5" customHeight="1">
      <c r="A74" s="15" t="s">
        <v>56</v>
      </c>
      <c r="B74" s="141" t="s">
        <v>308</v>
      </c>
      <c r="C74" s="141" t="s">
        <v>244</v>
      </c>
      <c r="D74" s="141" t="s">
        <v>244</v>
      </c>
      <c r="E74" s="144">
        <v>85.79</v>
      </c>
      <c r="F74" s="56"/>
      <c r="G74" s="6" t="s">
        <v>76</v>
      </c>
      <c r="H74" s="12"/>
    </row>
    <row r="75" spans="1:8" ht="13.5" customHeight="1">
      <c r="A75" s="15" t="s">
        <v>57</v>
      </c>
      <c r="B75" s="141" t="s">
        <v>309</v>
      </c>
      <c r="C75" s="141" t="s">
        <v>310</v>
      </c>
      <c r="D75" s="141" t="s">
        <v>311</v>
      </c>
      <c r="E75" s="144">
        <v>94.49</v>
      </c>
      <c r="F75" s="56"/>
      <c r="G75" s="6" t="s">
        <v>76</v>
      </c>
      <c r="H75" s="12"/>
    </row>
    <row r="76" spans="1:8" ht="13.5" customHeight="1">
      <c r="A76" s="15" t="s">
        <v>55</v>
      </c>
      <c r="B76" s="141" t="s">
        <v>244</v>
      </c>
      <c r="C76" s="141" t="s">
        <v>244</v>
      </c>
      <c r="D76" s="141" t="s">
        <v>244</v>
      </c>
      <c r="E76" s="144">
        <v>100</v>
      </c>
      <c r="F76" s="56"/>
      <c r="G76" s="6" t="s">
        <v>76</v>
      </c>
      <c r="H76" s="12"/>
    </row>
    <row r="77" spans="1:8" ht="13.5" customHeight="1">
      <c r="A77" s="15"/>
      <c r="B77" s="15"/>
      <c r="C77" s="15"/>
      <c r="D77" s="15"/>
      <c r="E77" s="145"/>
      <c r="F77" s="56"/>
      <c r="G77" s="72"/>
      <c r="H77" s="72"/>
    </row>
    <row r="78" spans="1:8" ht="13.5" customHeight="1">
      <c r="A78" s="45" t="s">
        <v>90</v>
      </c>
      <c r="B78" s="142" t="s">
        <v>227</v>
      </c>
      <c r="C78" s="142" t="s">
        <v>228</v>
      </c>
      <c r="D78" s="142" t="s">
        <v>229</v>
      </c>
      <c r="E78" s="143" t="s">
        <v>230</v>
      </c>
      <c r="F78" s="119"/>
      <c r="G78" s="47"/>
      <c r="H78" s="47"/>
    </row>
    <row r="79" spans="1:8" ht="13.5" customHeight="1">
      <c r="A79" s="15" t="s">
        <v>58</v>
      </c>
      <c r="B79" s="141" t="s">
        <v>312</v>
      </c>
      <c r="C79" s="141" t="s">
        <v>313</v>
      </c>
      <c r="D79" s="141" t="s">
        <v>314</v>
      </c>
      <c r="E79" s="144">
        <v>61.17</v>
      </c>
      <c r="F79" s="56"/>
      <c r="G79" s="6" t="s">
        <v>76</v>
      </c>
      <c r="H79" s="6"/>
    </row>
    <row r="80" spans="1:8" ht="13.5" customHeight="1">
      <c r="A80" s="15" t="s">
        <v>59</v>
      </c>
      <c r="B80" s="141" t="s">
        <v>244</v>
      </c>
      <c r="C80" s="141" t="s">
        <v>315</v>
      </c>
      <c r="D80" s="141" t="s">
        <v>244</v>
      </c>
      <c r="E80" s="144">
        <v>100</v>
      </c>
      <c r="F80" s="56"/>
      <c r="G80" s="6" t="s">
        <v>76</v>
      </c>
      <c r="H80" s="6"/>
    </row>
    <row r="81" spans="1:12" ht="13.5" customHeight="1">
      <c r="A81" s="15" t="s">
        <v>60</v>
      </c>
      <c r="B81" s="141" t="s">
        <v>316</v>
      </c>
      <c r="C81" s="141" t="s">
        <v>317</v>
      </c>
      <c r="D81" s="141" t="s">
        <v>318</v>
      </c>
      <c r="E81" s="144">
        <v>86.11</v>
      </c>
      <c r="F81" s="56"/>
      <c r="G81" s="6" t="s">
        <v>76</v>
      </c>
      <c r="H81" s="6"/>
    </row>
    <row r="82" spans="1:12" ht="13.5" customHeight="1">
      <c r="A82" s="15" t="s">
        <v>61</v>
      </c>
      <c r="B82" s="141" t="s">
        <v>319</v>
      </c>
      <c r="C82" s="141" t="s">
        <v>320</v>
      </c>
      <c r="D82" s="141" t="s">
        <v>321</v>
      </c>
      <c r="E82" s="144">
        <v>73.58</v>
      </c>
      <c r="F82" s="56"/>
      <c r="G82" s="6" t="s">
        <v>76</v>
      </c>
      <c r="H82" s="12"/>
    </row>
    <row r="83" spans="1:12" ht="13.5" customHeight="1">
      <c r="A83" s="15" t="s">
        <v>62</v>
      </c>
      <c r="B83" s="141" t="s">
        <v>244</v>
      </c>
      <c r="C83" s="141" t="s">
        <v>244</v>
      </c>
      <c r="D83" s="141" t="s">
        <v>244</v>
      </c>
      <c r="E83" s="144">
        <v>100</v>
      </c>
      <c r="F83" s="56"/>
      <c r="G83" s="6" t="s">
        <v>76</v>
      </c>
      <c r="H83" s="6"/>
    </row>
    <row r="84" spans="1:12" ht="13.5" customHeight="1">
      <c r="A84" s="15"/>
      <c r="B84" s="15"/>
      <c r="C84" s="15"/>
      <c r="D84" s="15"/>
      <c r="E84" s="145"/>
      <c r="F84" s="56"/>
      <c r="G84" s="72"/>
      <c r="H84" s="72"/>
    </row>
    <row r="85" spans="1:12" ht="13.5" customHeight="1">
      <c r="A85" s="45" t="s">
        <v>63</v>
      </c>
      <c r="B85" s="142" t="s">
        <v>231</v>
      </c>
      <c r="C85" s="142" t="s">
        <v>232</v>
      </c>
      <c r="D85" s="142" t="s">
        <v>233</v>
      </c>
      <c r="E85" s="143" t="s">
        <v>234</v>
      </c>
      <c r="F85" s="119"/>
      <c r="G85" s="47"/>
      <c r="H85" s="47"/>
    </row>
    <row r="86" spans="1:12" ht="13.5" customHeight="1">
      <c r="A86" s="15" t="s">
        <v>64</v>
      </c>
      <c r="B86" s="141" t="s">
        <v>244</v>
      </c>
      <c r="C86" s="141" t="s">
        <v>244</v>
      </c>
      <c r="D86" s="141" t="s">
        <v>244</v>
      </c>
      <c r="E86" s="144">
        <v>100</v>
      </c>
      <c r="F86" s="56"/>
      <c r="G86" s="6" t="s">
        <v>76</v>
      </c>
      <c r="H86" s="12"/>
    </row>
    <row r="87" spans="1:12" ht="13.5" customHeight="1">
      <c r="A87" s="15" t="s">
        <v>65</v>
      </c>
      <c r="B87" s="141" t="s">
        <v>322</v>
      </c>
      <c r="C87" s="141" t="s">
        <v>323</v>
      </c>
      <c r="D87" s="141" t="s">
        <v>324</v>
      </c>
      <c r="E87" s="144">
        <v>77.849999999999994</v>
      </c>
      <c r="F87" s="56"/>
      <c r="G87" s="6" t="s">
        <v>76</v>
      </c>
      <c r="H87" s="12"/>
    </row>
    <row r="88" spans="1:12" ht="13.5" customHeight="1">
      <c r="A88" s="15" t="s">
        <v>66</v>
      </c>
      <c r="B88" s="141" t="s">
        <v>325</v>
      </c>
      <c r="C88" s="141" t="s">
        <v>326</v>
      </c>
      <c r="D88" s="141" t="s">
        <v>327</v>
      </c>
      <c r="E88" s="144">
        <v>92.26</v>
      </c>
      <c r="F88" s="56"/>
      <c r="G88" s="6" t="s">
        <v>76</v>
      </c>
      <c r="H88" s="12"/>
    </row>
    <row r="89" spans="1:12" ht="13.5" customHeight="1">
      <c r="A89" s="15" t="s">
        <v>67</v>
      </c>
      <c r="B89" s="141" t="s">
        <v>328</v>
      </c>
      <c r="C89" s="141" t="s">
        <v>329</v>
      </c>
      <c r="D89" s="141" t="s">
        <v>330</v>
      </c>
      <c r="E89" s="144">
        <v>70.42</v>
      </c>
      <c r="F89" s="56"/>
      <c r="G89" s="6" t="s">
        <v>76</v>
      </c>
      <c r="H89" s="6"/>
    </row>
    <row r="90" spans="1:12" ht="13.5" customHeight="1">
      <c r="A90" s="15" t="s">
        <v>68</v>
      </c>
      <c r="B90" s="141" t="s">
        <v>331</v>
      </c>
      <c r="C90" s="141" t="s">
        <v>332</v>
      </c>
      <c r="D90" s="141" t="s">
        <v>333</v>
      </c>
      <c r="E90" s="144">
        <v>77.8</v>
      </c>
      <c r="F90" s="56"/>
      <c r="G90" s="6" t="s">
        <v>76</v>
      </c>
      <c r="H90" s="12"/>
      <c r="L90" s="2" t="s">
        <v>69</v>
      </c>
    </row>
    <row r="91" spans="1:12" ht="9.75" customHeight="1" thickBot="1">
      <c r="A91" s="16"/>
      <c r="B91" s="41"/>
      <c r="C91" s="41"/>
      <c r="D91" s="5"/>
      <c r="E91" s="24"/>
      <c r="F91" s="24"/>
      <c r="G91" s="7"/>
      <c r="H91" s="14"/>
    </row>
    <row r="92" spans="1:12" ht="41.25" customHeight="1">
      <c r="A92" s="395" t="s">
        <v>103</v>
      </c>
      <c r="B92" s="395"/>
      <c r="C92" s="395"/>
      <c r="D92" s="395"/>
      <c r="E92" s="395"/>
      <c r="F92" s="395"/>
      <c r="G92" s="395"/>
      <c r="H92" s="395"/>
    </row>
    <row r="93" spans="1:12">
      <c r="A93" s="10"/>
      <c r="B93" s="42"/>
      <c r="C93" s="42"/>
      <c r="D93" s="10"/>
    </row>
  </sheetData>
  <mergeCells count="11">
    <mergeCell ref="A1:H1"/>
    <mergeCell ref="A2:H2"/>
    <mergeCell ref="A4:H4"/>
    <mergeCell ref="A5:H5"/>
    <mergeCell ref="A92:H92"/>
    <mergeCell ref="A6:H6"/>
    <mergeCell ref="A3:H3"/>
    <mergeCell ref="A9:H9"/>
    <mergeCell ref="A7:H7"/>
    <mergeCell ref="A8:H8"/>
    <mergeCell ref="H10:H11"/>
  </mergeCells>
  <pageMargins left="0.51181102362204722" right="0.24" top="0.34" bottom="0.28000000000000003" header="0.17" footer="0.17"/>
  <pageSetup paperSize="9" scale="55" orientation="portrait" r:id="rId1"/>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view="pageBreakPreview" zoomScale="110" zoomScaleNormal="160" zoomScaleSheetLayoutView="110" workbookViewId="0">
      <selection activeCell="H16" sqref="H16"/>
    </sheetView>
  </sheetViews>
  <sheetFormatPr defaultColWidth="30.85546875" defaultRowHeight="15"/>
  <cols>
    <col min="1" max="1" width="38.5703125" customWidth="1"/>
    <col min="2" max="2" width="19" style="39" customWidth="1"/>
    <col min="3" max="3" width="16.28515625" style="39" bestFit="1" customWidth="1"/>
    <col min="4" max="5" width="16.28515625" bestFit="1" customWidth="1"/>
    <col min="6" max="6" width="10.85546875" style="28" bestFit="1" customWidth="1"/>
    <col min="7" max="7" width="13.7109375" customWidth="1"/>
    <col min="8" max="8" width="34.42578125" customWidth="1"/>
  </cols>
  <sheetData>
    <row r="1" spans="1:13">
      <c r="A1" s="344" t="s">
        <v>70</v>
      </c>
      <c r="B1" s="344"/>
      <c r="C1" s="344"/>
      <c r="D1" s="344"/>
      <c r="E1" s="344"/>
      <c r="F1" s="344"/>
      <c r="G1" s="344"/>
      <c r="H1" s="344"/>
      <c r="I1" s="1"/>
      <c r="J1" s="1"/>
      <c r="K1" s="1"/>
    </row>
    <row r="2" spans="1:13">
      <c r="A2" s="344" t="s">
        <v>191</v>
      </c>
      <c r="B2" s="344"/>
      <c r="C2" s="344"/>
      <c r="D2" s="344"/>
      <c r="E2" s="344"/>
      <c r="F2" s="344"/>
      <c r="G2" s="344"/>
      <c r="H2" s="344"/>
      <c r="I2" s="1"/>
      <c r="J2" s="8"/>
      <c r="K2" s="8"/>
    </row>
    <row r="3" spans="1:13">
      <c r="A3" s="345"/>
      <c r="B3" s="345"/>
      <c r="C3" s="345"/>
      <c r="D3" s="345"/>
      <c r="E3" s="345"/>
      <c r="F3" s="345"/>
      <c r="G3" s="345"/>
      <c r="H3" s="345"/>
      <c r="I3" s="18"/>
      <c r="J3" s="18"/>
      <c r="K3" s="18"/>
    </row>
    <row r="4" spans="1:13" ht="39.75" customHeight="1">
      <c r="A4" s="343" t="s">
        <v>71</v>
      </c>
      <c r="B4" s="343"/>
      <c r="C4" s="343"/>
      <c r="D4" s="343"/>
      <c r="E4" s="343"/>
      <c r="F4" s="343"/>
      <c r="G4" s="343"/>
      <c r="H4" s="343"/>
      <c r="I4" s="11"/>
      <c r="J4" s="11"/>
      <c r="K4" s="11"/>
      <c r="L4" s="11"/>
      <c r="M4" s="4"/>
    </row>
    <row r="5" spans="1:13" ht="38.25" customHeight="1">
      <c r="A5" s="343" t="s">
        <v>163</v>
      </c>
      <c r="B5" s="343"/>
      <c r="C5" s="343"/>
      <c r="D5" s="343"/>
      <c r="E5" s="343"/>
      <c r="F5" s="343"/>
      <c r="G5" s="343"/>
      <c r="H5" s="343"/>
      <c r="I5" s="4"/>
      <c r="J5" s="4"/>
      <c r="K5" s="4"/>
      <c r="L5" s="4"/>
      <c r="M5" s="4"/>
    </row>
    <row r="6" spans="1:13" ht="13.5" customHeight="1">
      <c r="A6" s="343"/>
      <c r="B6" s="343"/>
      <c r="C6" s="343"/>
      <c r="D6" s="343"/>
      <c r="E6" s="343"/>
      <c r="F6" s="343"/>
      <c r="G6" s="343"/>
      <c r="H6" s="343"/>
      <c r="I6" s="4"/>
      <c r="J6" s="4"/>
      <c r="K6" s="4"/>
      <c r="L6" s="4"/>
      <c r="M6" s="4"/>
    </row>
    <row r="7" spans="1:13" ht="17.25" customHeight="1">
      <c r="A7" s="342" t="s">
        <v>165</v>
      </c>
      <c r="B7" s="342"/>
      <c r="C7" s="342"/>
      <c r="D7" s="342"/>
      <c r="E7" s="342"/>
      <c r="F7" s="342"/>
      <c r="G7" s="342"/>
      <c r="H7" s="342"/>
      <c r="I7" s="4"/>
      <c r="J7" s="4"/>
      <c r="K7" s="4"/>
      <c r="L7" s="4"/>
      <c r="M7" s="4"/>
    </row>
    <row r="8" spans="1:13" ht="17.25" customHeight="1">
      <c r="A8" s="342" t="s">
        <v>164</v>
      </c>
      <c r="B8" s="342"/>
      <c r="C8" s="342"/>
      <c r="D8" s="342"/>
      <c r="E8" s="342"/>
      <c r="F8" s="342"/>
      <c r="G8" s="342"/>
      <c r="H8" s="342"/>
      <c r="I8" s="4"/>
      <c r="J8" s="4"/>
      <c r="K8" s="4"/>
      <c r="L8" s="4"/>
      <c r="M8" s="4"/>
    </row>
    <row r="9" spans="1:13" ht="17.25" customHeight="1">
      <c r="A9" s="342" t="s">
        <v>509</v>
      </c>
      <c r="B9" s="342"/>
      <c r="C9" s="342"/>
      <c r="D9" s="342"/>
      <c r="E9" s="342"/>
      <c r="F9" s="342"/>
      <c r="G9" s="342"/>
      <c r="H9" s="342"/>
      <c r="I9" s="4"/>
      <c r="J9" s="4"/>
      <c r="K9" s="4"/>
      <c r="L9" s="4"/>
      <c r="M9" s="4"/>
    </row>
    <row r="10" spans="1:13" ht="30">
      <c r="A10" s="22" t="s">
        <v>72</v>
      </c>
      <c r="B10" s="22" t="s">
        <v>178</v>
      </c>
      <c r="C10" s="22" t="s">
        <v>179</v>
      </c>
      <c r="D10" s="22" t="s">
        <v>185</v>
      </c>
      <c r="E10" s="22" t="s">
        <v>186</v>
      </c>
      <c r="F10" s="23" t="s">
        <v>184</v>
      </c>
      <c r="G10" s="23" t="s">
        <v>73</v>
      </c>
      <c r="H10" s="382" t="s">
        <v>630</v>
      </c>
    </row>
    <row r="11" spans="1:13" ht="7.5" customHeight="1">
      <c r="A11" s="15"/>
      <c r="B11" s="51"/>
      <c r="C11" s="51"/>
      <c r="D11" s="59"/>
      <c r="E11" s="59"/>
      <c r="F11" s="59"/>
      <c r="G11" s="60"/>
      <c r="H11" s="383"/>
    </row>
    <row r="12" spans="1:13">
      <c r="A12" s="45" t="s">
        <v>0</v>
      </c>
      <c r="B12" s="123">
        <v>93.059268775389754</v>
      </c>
      <c r="C12" s="106">
        <v>90.780997002790514</v>
      </c>
      <c r="D12" s="62">
        <v>82.379816575402288</v>
      </c>
      <c r="E12" s="62">
        <v>86.785832505792783</v>
      </c>
      <c r="F12" s="62"/>
      <c r="G12" s="62" t="s">
        <v>76</v>
      </c>
      <c r="H12" s="62"/>
    </row>
    <row r="13" spans="1:13" ht="13.5" customHeight="1">
      <c r="A13" s="15" t="s">
        <v>1</v>
      </c>
      <c r="B13" s="123">
        <v>93.55</v>
      </c>
      <c r="C13" s="106">
        <v>95.714285714285722</v>
      </c>
      <c r="D13" s="62">
        <v>93.157519600855309</v>
      </c>
      <c r="E13" s="106">
        <v>97.572815533980588</v>
      </c>
      <c r="F13" s="62"/>
      <c r="G13" s="62" t="s">
        <v>76</v>
      </c>
      <c r="H13" s="67"/>
    </row>
    <row r="14" spans="1:13" ht="13.5" customHeight="1">
      <c r="A14" s="15" t="s">
        <v>2</v>
      </c>
      <c r="B14" s="123">
        <v>88.19</v>
      </c>
      <c r="C14" s="106">
        <v>86.092715231788077</v>
      </c>
      <c r="D14" s="62">
        <v>92.192513368983953</v>
      </c>
      <c r="E14" s="106">
        <v>92.447916666666657</v>
      </c>
      <c r="F14" s="62"/>
      <c r="G14" s="62" t="s">
        <v>76</v>
      </c>
      <c r="H14" s="62"/>
    </row>
    <row r="15" spans="1:13" ht="13.5" customHeight="1">
      <c r="A15" s="15" t="s">
        <v>3</v>
      </c>
      <c r="B15" s="123">
        <v>100</v>
      </c>
      <c r="C15" s="106">
        <v>100</v>
      </c>
      <c r="D15" s="62">
        <v>90.002277385561385</v>
      </c>
      <c r="E15" s="106">
        <v>77.464788732394368</v>
      </c>
      <c r="F15" s="62"/>
      <c r="G15" s="62" t="s">
        <v>76</v>
      </c>
      <c r="H15" s="67"/>
    </row>
    <row r="16" spans="1:13" ht="13.5" customHeight="1">
      <c r="A16" s="15" t="s">
        <v>4</v>
      </c>
      <c r="B16" s="123">
        <v>91.57</v>
      </c>
      <c r="C16" s="106">
        <v>69.671222755818249</v>
      </c>
      <c r="D16" s="62">
        <v>45.041608876560332</v>
      </c>
      <c r="E16" s="106">
        <v>83.614232209737821</v>
      </c>
      <c r="F16" s="62"/>
      <c r="G16" s="62" t="s">
        <v>76</v>
      </c>
      <c r="H16" s="67"/>
    </row>
    <row r="17" spans="1:8" ht="13.5" customHeight="1">
      <c r="A17" s="15" t="s">
        <v>5</v>
      </c>
      <c r="B17" s="123">
        <v>84.11</v>
      </c>
      <c r="C17" s="106">
        <v>68.269625976161123</v>
      </c>
      <c r="D17" s="62">
        <v>39.437177962742766</v>
      </c>
      <c r="E17" s="106">
        <v>82.576350822239618</v>
      </c>
      <c r="F17" s="62"/>
      <c r="G17" s="62" t="s">
        <v>76</v>
      </c>
      <c r="H17" s="62"/>
    </row>
    <row r="18" spans="1:8" ht="13.5" customHeight="1">
      <c r="A18" s="15" t="s">
        <v>6</v>
      </c>
      <c r="B18" s="123">
        <v>89.88</v>
      </c>
      <c r="C18" s="106">
        <v>93.510815307820295</v>
      </c>
      <c r="D18" s="62">
        <v>87.868762062310452</v>
      </c>
      <c r="E18" s="106">
        <v>80.601826974744768</v>
      </c>
      <c r="F18" s="62"/>
      <c r="G18" s="62" t="s">
        <v>76</v>
      </c>
      <c r="H18" s="67"/>
    </row>
    <row r="19" spans="1:8" ht="13.5" customHeight="1">
      <c r="A19" s="15" t="s">
        <v>7</v>
      </c>
      <c r="B19" s="123">
        <v>100</v>
      </c>
      <c r="C19" s="106">
        <v>100</v>
      </c>
      <c r="D19" s="62">
        <v>96.621621621621628</v>
      </c>
      <c r="E19" s="106">
        <v>85.399300887335301</v>
      </c>
      <c r="F19" s="62"/>
      <c r="G19" s="62" t="s">
        <v>76</v>
      </c>
      <c r="H19" s="67"/>
    </row>
    <row r="20" spans="1:8" ht="13.5" customHeight="1">
      <c r="A20" s="15" t="s">
        <v>8</v>
      </c>
      <c r="B20" s="123">
        <v>91.9</v>
      </c>
      <c r="C20" s="106">
        <v>94.421178582111878</v>
      </c>
      <c r="D20" s="62">
        <v>92.316106097894448</v>
      </c>
      <c r="E20" s="106">
        <v>93.057371096586778</v>
      </c>
      <c r="F20" s="62"/>
      <c r="G20" s="62" t="s">
        <v>76</v>
      </c>
      <c r="H20" s="67"/>
    </row>
    <row r="21" spans="1:8" ht="13.5" customHeight="1">
      <c r="A21" s="15" t="s">
        <v>9</v>
      </c>
      <c r="B21" s="123">
        <v>92.36</v>
      </c>
      <c r="C21" s="106">
        <v>93.091787439613526</v>
      </c>
      <c r="D21" s="62">
        <v>85.065819337267371</v>
      </c>
      <c r="E21" s="106">
        <v>96.027935399388909</v>
      </c>
      <c r="F21" s="62"/>
      <c r="G21" s="62" t="s">
        <v>76</v>
      </c>
      <c r="H21" s="67"/>
    </row>
    <row r="22" spans="1:8" ht="13.5" customHeight="1">
      <c r="A22" s="15"/>
      <c r="B22" s="124"/>
      <c r="C22" s="51"/>
      <c r="D22" s="59"/>
      <c r="E22" s="59"/>
      <c r="F22" s="59"/>
      <c r="G22" s="60"/>
      <c r="H22" s="60"/>
    </row>
    <row r="23" spans="1:8" ht="13.5" customHeight="1">
      <c r="A23" s="45" t="s">
        <v>10</v>
      </c>
      <c r="B23" s="123">
        <v>88.529550191622405</v>
      </c>
      <c r="C23" s="106">
        <v>91.791346542660733</v>
      </c>
      <c r="D23" s="62">
        <v>81.248845372251992</v>
      </c>
      <c r="E23" s="106">
        <v>94.351588430535799</v>
      </c>
      <c r="F23" s="62"/>
      <c r="G23" s="62" t="s">
        <v>76</v>
      </c>
      <c r="H23" s="62"/>
    </row>
    <row r="24" spans="1:8" ht="13.5" customHeight="1">
      <c r="A24" s="15" t="s">
        <v>11</v>
      </c>
      <c r="B24" s="123">
        <v>94.06</v>
      </c>
      <c r="C24" s="106">
        <v>91.586538461538453</v>
      </c>
      <c r="D24" s="62">
        <v>76.295968099246792</v>
      </c>
      <c r="E24" s="106">
        <v>100</v>
      </c>
      <c r="F24" s="62"/>
      <c r="G24" s="62" t="s">
        <v>76</v>
      </c>
      <c r="H24" s="62"/>
    </row>
    <row r="25" spans="1:8" ht="13.5" customHeight="1">
      <c r="A25" s="15" t="s">
        <v>12</v>
      </c>
      <c r="B25" s="123">
        <v>100</v>
      </c>
      <c r="C25" s="106">
        <v>97.307692307692307</v>
      </c>
      <c r="D25" s="62">
        <v>91.897891231964479</v>
      </c>
      <c r="E25" s="106">
        <v>94.016110471806684</v>
      </c>
      <c r="F25" s="62"/>
      <c r="G25" s="62" t="s">
        <v>76</v>
      </c>
      <c r="H25" s="67"/>
    </row>
    <row r="26" spans="1:8" ht="13.5" customHeight="1">
      <c r="A26" s="15" t="s">
        <v>13</v>
      </c>
      <c r="B26" s="123">
        <v>86.1</v>
      </c>
      <c r="C26" s="106">
        <v>87.730553327987167</v>
      </c>
      <c r="D26" s="62">
        <v>91.437081161578561</v>
      </c>
      <c r="E26" s="106">
        <v>93.044128646222887</v>
      </c>
      <c r="F26" s="62"/>
      <c r="G26" s="62" t="s">
        <v>76</v>
      </c>
      <c r="H26" s="67"/>
    </row>
    <row r="27" spans="1:8" ht="13.5" customHeight="1">
      <c r="A27" s="15" t="s">
        <v>14</v>
      </c>
      <c r="B27" s="123">
        <v>84</v>
      </c>
      <c r="C27" s="106">
        <v>91.050903119868636</v>
      </c>
      <c r="D27" s="62">
        <v>60.710011966493816</v>
      </c>
      <c r="E27" s="106">
        <v>100</v>
      </c>
      <c r="F27" s="62"/>
      <c r="G27" s="62" t="s">
        <v>76</v>
      </c>
      <c r="H27" s="67"/>
    </row>
    <row r="28" spans="1:8" ht="13.5" customHeight="1">
      <c r="A28" s="15" t="s">
        <v>15</v>
      </c>
      <c r="B28" s="123">
        <v>88.97</v>
      </c>
      <c r="C28" s="106">
        <v>90.413782948019445</v>
      </c>
      <c r="D28" s="62">
        <v>82.305452620434096</v>
      </c>
      <c r="E28" s="106">
        <v>89.6688403017517</v>
      </c>
      <c r="F28" s="62"/>
      <c r="G28" s="62" t="s">
        <v>76</v>
      </c>
      <c r="H28" s="67"/>
    </row>
    <row r="29" spans="1:8" ht="13.5" customHeight="1">
      <c r="A29" s="15" t="s">
        <v>16</v>
      </c>
      <c r="B29" s="123">
        <v>82.84</v>
      </c>
      <c r="C29" s="106">
        <v>100</v>
      </c>
      <c r="D29" s="62">
        <v>100</v>
      </c>
      <c r="E29" s="106">
        <v>100</v>
      </c>
      <c r="F29" s="62"/>
      <c r="G29" s="62" t="s">
        <v>76</v>
      </c>
      <c r="H29" s="67"/>
    </row>
    <row r="30" spans="1:8" ht="13.5" customHeight="1">
      <c r="A30" s="15"/>
      <c r="B30" s="124"/>
      <c r="C30" s="51"/>
      <c r="D30" s="59"/>
      <c r="E30" s="59"/>
      <c r="F30" s="59"/>
      <c r="G30" s="60"/>
      <c r="H30" s="60"/>
    </row>
    <row r="31" spans="1:8" ht="13.5" customHeight="1">
      <c r="A31" s="45" t="s">
        <v>17</v>
      </c>
      <c r="B31" s="123">
        <v>89.044906166219846</v>
      </c>
      <c r="C31" s="106">
        <v>92.649527634221002</v>
      </c>
      <c r="D31" s="62">
        <v>94.184892151258992</v>
      </c>
      <c r="E31" s="106">
        <v>95.054038226055468</v>
      </c>
      <c r="F31" s="62"/>
      <c r="G31" s="62" t="s">
        <v>76</v>
      </c>
      <c r="H31" s="62"/>
    </row>
    <row r="32" spans="1:8" ht="13.5" customHeight="1">
      <c r="A32" s="15" t="s">
        <v>18</v>
      </c>
      <c r="B32" s="123">
        <v>92.51</v>
      </c>
      <c r="C32" s="106">
        <v>85.076923076923066</v>
      </c>
      <c r="D32" s="62">
        <v>91.373112868439975</v>
      </c>
      <c r="E32" s="106">
        <v>94.136597938144334</v>
      </c>
      <c r="F32" s="62"/>
      <c r="G32" s="62" t="s">
        <v>76</v>
      </c>
      <c r="H32" s="62"/>
    </row>
    <row r="33" spans="1:8" ht="13.5" customHeight="1">
      <c r="A33" s="15" t="s">
        <v>19</v>
      </c>
      <c r="B33" s="123">
        <v>90.69</v>
      </c>
      <c r="C33" s="106">
        <v>94.890510948905103</v>
      </c>
      <c r="D33" s="62">
        <v>84.215638659543472</v>
      </c>
      <c r="E33" s="106">
        <v>93.211709800593979</v>
      </c>
      <c r="F33" s="62"/>
      <c r="G33" s="62" t="s">
        <v>76</v>
      </c>
      <c r="H33" s="62"/>
    </row>
    <row r="34" spans="1:8" ht="13.5" customHeight="1">
      <c r="A34" s="15" t="s">
        <v>20</v>
      </c>
      <c r="B34" s="123">
        <v>82.71</v>
      </c>
      <c r="C34" s="106">
        <v>87.812230835486645</v>
      </c>
      <c r="D34" s="62">
        <v>90.873634945397825</v>
      </c>
      <c r="E34" s="106">
        <v>85.094158953080111</v>
      </c>
      <c r="F34" s="62"/>
      <c r="G34" s="62" t="s">
        <v>76</v>
      </c>
      <c r="H34" s="67"/>
    </row>
    <row r="35" spans="1:8" ht="13.5" customHeight="1">
      <c r="A35" s="15" t="s">
        <v>21</v>
      </c>
      <c r="B35" s="123">
        <v>82.04</v>
      </c>
      <c r="C35" s="106">
        <v>89.299461123941498</v>
      </c>
      <c r="D35" s="62">
        <v>89.028910303928825</v>
      </c>
      <c r="E35" s="106">
        <v>85.078909612625537</v>
      </c>
      <c r="F35" s="62"/>
      <c r="G35" s="62" t="s">
        <v>76</v>
      </c>
      <c r="H35" s="62"/>
    </row>
    <row r="36" spans="1:8" ht="13.5" customHeight="1">
      <c r="A36" s="15" t="s">
        <v>22</v>
      </c>
      <c r="B36" s="123">
        <v>87.41</v>
      </c>
      <c r="C36" s="106">
        <v>95.559845559845556</v>
      </c>
      <c r="D36" s="62">
        <v>97.752144335995268</v>
      </c>
      <c r="E36" s="106">
        <v>97.60882295529963</v>
      </c>
      <c r="F36" s="62"/>
      <c r="G36" s="62" t="s">
        <v>76</v>
      </c>
      <c r="H36" s="62"/>
    </row>
    <row r="37" spans="1:8" ht="13.5" customHeight="1">
      <c r="A37" s="15" t="s">
        <v>23</v>
      </c>
      <c r="B37" s="123">
        <v>79.959999999999994</v>
      </c>
      <c r="C37" s="106">
        <v>88.842631140716065</v>
      </c>
      <c r="D37" s="62">
        <v>87.467652495378928</v>
      </c>
      <c r="E37" s="106">
        <v>82.785436550017678</v>
      </c>
      <c r="F37" s="62"/>
      <c r="G37" s="62" t="s">
        <v>76</v>
      </c>
      <c r="H37" s="67"/>
    </row>
    <row r="38" spans="1:8" ht="13.5" customHeight="1">
      <c r="A38" s="15" t="s">
        <v>24</v>
      </c>
      <c r="B38" s="123">
        <v>92.23</v>
      </c>
      <c r="C38" s="106">
        <v>96.227354170814252</v>
      </c>
      <c r="D38" s="62">
        <v>100</v>
      </c>
      <c r="E38" s="106">
        <v>99.978764068804409</v>
      </c>
      <c r="F38" s="62"/>
      <c r="G38" s="62" t="s">
        <v>76</v>
      </c>
      <c r="H38" s="62"/>
    </row>
    <row r="39" spans="1:8" ht="13.5" customHeight="1">
      <c r="A39" s="15" t="s">
        <v>25</v>
      </c>
      <c r="B39" s="123">
        <v>100</v>
      </c>
      <c r="C39" s="106">
        <v>75.590551181102356</v>
      </c>
      <c r="D39" s="62">
        <v>71.676300578034684</v>
      </c>
      <c r="E39" s="106">
        <v>89.782157676348547</v>
      </c>
      <c r="F39" s="62"/>
      <c r="G39" s="62" t="s">
        <v>76</v>
      </c>
      <c r="H39" s="62"/>
    </row>
    <row r="40" spans="1:8" ht="13.5" customHeight="1">
      <c r="A40" s="15"/>
      <c r="B40" s="124"/>
      <c r="C40" s="51"/>
      <c r="D40" s="59"/>
      <c r="E40" s="59"/>
      <c r="F40" s="59"/>
      <c r="G40" s="60"/>
      <c r="H40" s="60"/>
    </row>
    <row r="41" spans="1:8" ht="30" customHeight="1">
      <c r="A41" s="57" t="s">
        <v>92</v>
      </c>
      <c r="B41" s="123">
        <v>71.713409290096408</v>
      </c>
      <c r="C41" s="106">
        <v>70.845192009388029</v>
      </c>
      <c r="D41" s="62">
        <v>64.534410380358736</v>
      </c>
      <c r="E41" s="106">
        <v>83.917545168074284</v>
      </c>
      <c r="F41" s="62"/>
      <c r="G41" s="59" t="s">
        <v>76</v>
      </c>
      <c r="H41" s="59"/>
    </row>
    <row r="42" spans="1:8" ht="13.5" customHeight="1">
      <c r="A42" s="15" t="s">
        <v>26</v>
      </c>
      <c r="B42" s="123">
        <v>77.69</v>
      </c>
      <c r="C42" s="106">
        <v>82.400156617071261</v>
      </c>
      <c r="D42" s="62">
        <v>63.38631898553313</v>
      </c>
      <c r="E42" s="106">
        <v>83.952971083571654</v>
      </c>
      <c r="F42" s="62"/>
      <c r="G42" s="62" t="s">
        <v>76</v>
      </c>
      <c r="H42" s="67"/>
    </row>
    <row r="43" spans="1:8" ht="13.5" customHeight="1">
      <c r="A43" s="15" t="s">
        <v>27</v>
      </c>
      <c r="B43" s="123">
        <v>95.79</v>
      </c>
      <c r="C43" s="106">
        <v>92.927141031103531</v>
      </c>
      <c r="D43" s="62">
        <v>100</v>
      </c>
      <c r="E43" s="106">
        <v>100</v>
      </c>
      <c r="F43" s="62"/>
      <c r="G43" s="62" t="s">
        <v>76</v>
      </c>
      <c r="H43" s="62"/>
    </row>
    <row r="44" spans="1:8" ht="13.5" customHeight="1">
      <c r="A44" s="15" t="s">
        <v>28</v>
      </c>
      <c r="B44" s="123">
        <v>82.25</v>
      </c>
      <c r="C44" s="106">
        <v>70.385542168674704</v>
      </c>
      <c r="D44" s="62">
        <v>46.507624200688639</v>
      </c>
      <c r="E44" s="106">
        <v>88.662184094597734</v>
      </c>
      <c r="F44" s="62"/>
      <c r="G44" s="62" t="s">
        <v>76</v>
      </c>
      <c r="H44" s="62"/>
    </row>
    <row r="45" spans="1:8" ht="13.5" customHeight="1">
      <c r="A45" s="15" t="s">
        <v>29</v>
      </c>
      <c r="B45" s="123">
        <v>87.14</v>
      </c>
      <c r="C45" s="106">
        <v>81.379750878313644</v>
      </c>
      <c r="D45" s="62">
        <v>100</v>
      </c>
      <c r="E45" s="106">
        <v>100</v>
      </c>
      <c r="F45" s="62"/>
      <c r="G45" s="62" t="s">
        <v>76</v>
      </c>
      <c r="H45" s="62"/>
    </row>
    <row r="46" spans="1:8" ht="13.5" customHeight="1">
      <c r="A46" s="15" t="s">
        <v>30</v>
      </c>
      <c r="B46" s="123">
        <v>86.91</v>
      </c>
      <c r="C46" s="106">
        <v>69.709615719005384</v>
      </c>
      <c r="D46" s="62">
        <v>94.658563889333124</v>
      </c>
      <c r="E46" s="106">
        <v>96.324977031106442</v>
      </c>
      <c r="F46" s="62"/>
      <c r="G46" s="62" t="s">
        <v>76</v>
      </c>
      <c r="H46" s="67"/>
    </row>
    <row r="47" spans="1:8" ht="13.5" customHeight="1">
      <c r="A47" s="15" t="s">
        <v>31</v>
      </c>
      <c r="B47" s="123">
        <v>84.53</v>
      </c>
      <c r="C47" s="106">
        <v>85.19736842105263</v>
      </c>
      <c r="D47" s="62">
        <v>88.917243893547209</v>
      </c>
      <c r="E47" s="106">
        <v>93.763756419662514</v>
      </c>
      <c r="F47" s="62"/>
      <c r="G47" s="62" t="s">
        <v>76</v>
      </c>
      <c r="H47" s="67"/>
    </row>
    <row r="48" spans="1:8" ht="13.5" customHeight="1">
      <c r="A48" s="15" t="s">
        <v>32</v>
      </c>
      <c r="B48" s="123">
        <v>67.94</v>
      </c>
      <c r="C48" s="106">
        <v>66.764915133651797</v>
      </c>
      <c r="D48" s="62">
        <v>59.707275818324604</v>
      </c>
      <c r="E48" s="106">
        <v>82.587978970302657</v>
      </c>
      <c r="F48" s="62"/>
      <c r="G48" s="62" t="s">
        <v>76</v>
      </c>
      <c r="H48" s="67"/>
    </row>
    <row r="49" spans="1:8" ht="13.5" customHeight="1">
      <c r="A49" s="15" t="s">
        <v>33</v>
      </c>
      <c r="B49" s="123">
        <v>88.33</v>
      </c>
      <c r="C49" s="106">
        <v>92.289719626168221</v>
      </c>
      <c r="D49" s="62">
        <v>86.578293289146643</v>
      </c>
      <c r="E49" s="106">
        <v>92.767732962447852</v>
      </c>
      <c r="F49" s="62"/>
      <c r="G49" s="62" t="s">
        <v>76</v>
      </c>
      <c r="H49" s="67"/>
    </row>
    <row r="50" spans="1:8" ht="13.5" customHeight="1">
      <c r="A50" s="15" t="s">
        <v>34</v>
      </c>
      <c r="B50" s="123">
        <v>87.21</v>
      </c>
      <c r="C50" s="106">
        <v>87.82549881636794</v>
      </c>
      <c r="D50" s="62">
        <v>73.201555411535963</v>
      </c>
      <c r="E50" s="106">
        <v>74.778905994104164</v>
      </c>
      <c r="F50" s="62"/>
      <c r="G50" s="62" t="s">
        <v>76</v>
      </c>
      <c r="H50" s="67"/>
    </row>
    <row r="51" spans="1:8" ht="13.5" customHeight="1">
      <c r="A51" s="15" t="s">
        <v>35</v>
      </c>
      <c r="B51" s="123">
        <v>55.34</v>
      </c>
      <c r="C51" s="106">
        <v>72.207189795129494</v>
      </c>
      <c r="D51" s="62">
        <v>68.745668745668738</v>
      </c>
      <c r="E51" s="106">
        <v>73.016453382084094</v>
      </c>
      <c r="F51" s="62"/>
      <c r="G51" s="62" t="s">
        <v>76</v>
      </c>
      <c r="H51" s="67"/>
    </row>
    <row r="52" spans="1:8" ht="13.5" customHeight="1">
      <c r="A52" s="15" t="s">
        <v>36</v>
      </c>
      <c r="B52" s="123">
        <v>82.09</v>
      </c>
      <c r="C52" s="106">
        <v>86.138154844691712</v>
      </c>
      <c r="D52" s="62">
        <v>86.187845303867405</v>
      </c>
      <c r="E52" s="106">
        <v>91.262135922330103</v>
      </c>
      <c r="F52" s="62"/>
      <c r="G52" s="62" t="s">
        <v>76</v>
      </c>
      <c r="H52" s="67"/>
    </row>
    <row r="53" spans="1:8" ht="13.5" customHeight="1">
      <c r="A53" s="15" t="s">
        <v>37</v>
      </c>
      <c r="B53" s="123">
        <v>89.1</v>
      </c>
      <c r="C53" s="106">
        <v>89.591012813761623</v>
      </c>
      <c r="D53" s="62">
        <v>68.050642338484451</v>
      </c>
      <c r="E53" s="106">
        <v>67.352999406058217</v>
      </c>
      <c r="F53" s="62"/>
      <c r="G53" s="62" t="s">
        <v>76</v>
      </c>
      <c r="H53" s="67"/>
    </row>
    <row r="54" spans="1:8" ht="13.5" customHeight="1">
      <c r="A54" s="15"/>
      <c r="B54" s="124"/>
      <c r="C54" s="51"/>
      <c r="D54" s="59"/>
      <c r="E54" s="59"/>
      <c r="F54" s="59"/>
      <c r="G54" s="60"/>
      <c r="H54" s="60"/>
    </row>
    <row r="55" spans="1:8" ht="13.5" customHeight="1">
      <c r="A55" s="45" t="s">
        <v>38</v>
      </c>
      <c r="B55" s="123">
        <v>93.599048185603806</v>
      </c>
      <c r="C55" s="106">
        <v>91.867379422187526</v>
      </c>
      <c r="D55" s="62">
        <v>91.503338358819732</v>
      </c>
      <c r="E55" s="106">
        <v>98.055983428055455</v>
      </c>
      <c r="F55" s="62"/>
      <c r="G55" s="62" t="s">
        <v>76</v>
      </c>
      <c r="H55" s="62"/>
    </row>
    <row r="56" spans="1:8" ht="13.5" customHeight="1">
      <c r="A56" s="15" t="s">
        <v>39</v>
      </c>
      <c r="B56" s="123">
        <v>100</v>
      </c>
      <c r="C56" s="106">
        <v>100</v>
      </c>
      <c r="D56" s="62">
        <v>100</v>
      </c>
      <c r="E56" s="106">
        <v>99.304451510333863</v>
      </c>
      <c r="F56" s="62"/>
      <c r="G56" s="62" t="s">
        <v>76</v>
      </c>
      <c r="H56" s="67"/>
    </row>
    <row r="57" spans="1:8" ht="13.5" customHeight="1">
      <c r="A57" s="15" t="s">
        <v>40</v>
      </c>
      <c r="B57" s="123">
        <v>92.06</v>
      </c>
      <c r="C57" s="106">
        <v>65.247524752475243</v>
      </c>
      <c r="D57" s="62">
        <v>47.842056932966024</v>
      </c>
      <c r="E57" s="106">
        <v>95.761245674740479</v>
      </c>
      <c r="F57" s="62"/>
      <c r="G57" s="62" t="s">
        <v>76</v>
      </c>
      <c r="H57" s="67"/>
    </row>
    <row r="58" spans="1:8" ht="13.5" customHeight="1">
      <c r="A58" s="15" t="s">
        <v>41</v>
      </c>
      <c r="B58" s="123">
        <v>92.3</v>
      </c>
      <c r="C58" s="106">
        <v>79.634247714048215</v>
      </c>
      <c r="D58" s="62">
        <v>92.460881934566146</v>
      </c>
      <c r="E58" s="106">
        <v>94.412607449856736</v>
      </c>
      <c r="F58" s="62"/>
      <c r="G58" s="62" t="s">
        <v>76</v>
      </c>
      <c r="H58" s="67"/>
    </row>
    <row r="59" spans="1:8" ht="13.5" customHeight="1">
      <c r="A59" s="15" t="s">
        <v>42</v>
      </c>
      <c r="B59" s="123">
        <v>90.37</v>
      </c>
      <c r="C59" s="106">
        <v>90.677966101694921</v>
      </c>
      <c r="D59" s="62">
        <v>97.357886309047231</v>
      </c>
      <c r="E59" s="106">
        <v>98.976807639836281</v>
      </c>
      <c r="F59" s="62"/>
      <c r="G59" s="62" t="s">
        <v>76</v>
      </c>
      <c r="H59" s="67"/>
    </row>
    <row r="60" spans="1:8" ht="13.5" customHeight="1">
      <c r="A60" s="15" t="s">
        <v>43</v>
      </c>
      <c r="B60" s="123">
        <v>87.99</v>
      </c>
      <c r="C60" s="106">
        <v>90.641842234198919</v>
      </c>
      <c r="D60" s="62">
        <v>89.138900908697536</v>
      </c>
      <c r="E60" s="106">
        <v>93.765182186234824</v>
      </c>
      <c r="F60" s="62"/>
      <c r="G60" s="62" t="s">
        <v>76</v>
      </c>
      <c r="H60" s="67"/>
    </row>
    <row r="61" spans="1:8" ht="13.5" customHeight="1">
      <c r="A61" s="15" t="s">
        <v>44</v>
      </c>
      <c r="B61" s="123">
        <v>77.010000000000005</v>
      </c>
      <c r="C61" s="106">
        <v>78.969167050161076</v>
      </c>
      <c r="D61" s="62">
        <v>73.321858864027533</v>
      </c>
      <c r="E61" s="106">
        <v>100</v>
      </c>
      <c r="F61" s="62"/>
      <c r="G61" s="62" t="s">
        <v>76</v>
      </c>
      <c r="H61" s="67"/>
    </row>
    <row r="62" spans="1:8" ht="13.5" customHeight="1">
      <c r="A62" s="15"/>
      <c r="B62" s="124"/>
      <c r="C62" s="51"/>
      <c r="D62" s="59"/>
      <c r="E62" s="59"/>
      <c r="F62" s="59"/>
      <c r="G62" s="60"/>
      <c r="H62" s="60"/>
    </row>
    <row r="63" spans="1:8" ht="13.5" customHeight="1">
      <c r="A63" s="45" t="s">
        <v>45</v>
      </c>
      <c r="B63" s="123">
        <v>91.630778611989783</v>
      </c>
      <c r="C63" s="106">
        <v>91.200333636639371</v>
      </c>
      <c r="D63" s="62">
        <v>88.059291792478717</v>
      </c>
      <c r="E63" s="106">
        <v>91.169027508462875</v>
      </c>
      <c r="F63" s="62"/>
      <c r="G63" s="62" t="s">
        <v>76</v>
      </c>
      <c r="H63" s="62"/>
    </row>
    <row r="64" spans="1:8" ht="13.5" customHeight="1">
      <c r="A64" s="15" t="s">
        <v>47</v>
      </c>
      <c r="B64" s="123">
        <v>99.37</v>
      </c>
      <c r="C64" s="106">
        <v>99.351198871650212</v>
      </c>
      <c r="D64" s="62">
        <v>99.367681498829043</v>
      </c>
      <c r="E64" s="106">
        <v>99.627682873412184</v>
      </c>
      <c r="F64" s="62"/>
      <c r="G64" s="62" t="s">
        <v>76</v>
      </c>
      <c r="H64" s="67"/>
    </row>
    <row r="65" spans="1:8" ht="13.5" customHeight="1">
      <c r="A65" s="15" t="s">
        <v>50</v>
      </c>
      <c r="B65" s="123">
        <v>92.41</v>
      </c>
      <c r="C65" s="106">
        <v>92.359767891682793</v>
      </c>
      <c r="D65" s="62">
        <v>96.096654275092945</v>
      </c>
      <c r="E65" s="106">
        <v>100</v>
      </c>
      <c r="F65" s="62"/>
      <c r="G65" s="62" t="s">
        <v>76</v>
      </c>
      <c r="H65" s="62"/>
    </row>
    <row r="66" spans="1:8" ht="13.5" customHeight="1">
      <c r="A66" s="15" t="s">
        <v>49</v>
      </c>
      <c r="B66" s="123">
        <v>76.7</v>
      </c>
      <c r="C66" s="106">
        <v>74.227365554799178</v>
      </c>
      <c r="D66" s="62">
        <v>67.205957883923986</v>
      </c>
      <c r="E66" s="106">
        <v>78.972902615075142</v>
      </c>
      <c r="F66" s="62"/>
      <c r="G66" s="62" t="s">
        <v>76</v>
      </c>
      <c r="H66" s="62"/>
    </row>
    <row r="67" spans="1:8" ht="13.5" customHeight="1">
      <c r="A67" s="15" t="s">
        <v>48</v>
      </c>
      <c r="B67" s="123">
        <v>100</v>
      </c>
      <c r="C67" s="106">
        <v>99.936183790682833</v>
      </c>
      <c r="D67" s="62">
        <v>100</v>
      </c>
      <c r="E67" s="106">
        <v>100</v>
      </c>
      <c r="F67" s="62"/>
      <c r="G67" s="62" t="s">
        <v>76</v>
      </c>
      <c r="H67" s="67"/>
    </row>
    <row r="68" spans="1:8" ht="13.5" customHeight="1">
      <c r="A68" s="15" t="s">
        <v>46</v>
      </c>
      <c r="B68" s="123">
        <v>96.36</v>
      </c>
      <c r="C68" s="106">
        <v>97.617658498638662</v>
      </c>
      <c r="D68" s="62">
        <v>93.007892930679475</v>
      </c>
      <c r="E68" s="106">
        <v>92.514668901927905</v>
      </c>
      <c r="F68" s="62"/>
      <c r="G68" s="62" t="s">
        <v>76</v>
      </c>
      <c r="H68" s="67"/>
    </row>
    <row r="69" spans="1:8" ht="13.5" customHeight="1">
      <c r="A69" s="15"/>
      <c r="B69" s="124"/>
      <c r="C69" s="51"/>
      <c r="D69" s="59"/>
      <c r="E69" s="59"/>
      <c r="F69" s="59"/>
      <c r="G69" s="60"/>
      <c r="H69" s="60"/>
    </row>
    <row r="70" spans="1:8" ht="13.5" customHeight="1">
      <c r="A70" s="45" t="s">
        <v>51</v>
      </c>
      <c r="B70" s="123">
        <v>82.801013158707605</v>
      </c>
      <c r="C70" s="106">
        <v>74.135254300440906</v>
      </c>
      <c r="D70" s="62">
        <v>75.867893755824795</v>
      </c>
      <c r="E70" s="106">
        <v>91.253899622352364</v>
      </c>
      <c r="F70" s="62"/>
      <c r="G70" s="62" t="s">
        <v>76</v>
      </c>
      <c r="H70" s="62"/>
    </row>
    <row r="71" spans="1:8" ht="13.5" customHeight="1">
      <c r="A71" s="15" t="s">
        <v>54</v>
      </c>
      <c r="B71" s="123">
        <v>67.98</v>
      </c>
      <c r="C71" s="106">
        <v>67.695961995249405</v>
      </c>
      <c r="D71" s="62">
        <v>65.767934520943669</v>
      </c>
      <c r="E71" s="106">
        <v>83.950617283950606</v>
      </c>
      <c r="F71" s="62"/>
      <c r="G71" s="62" t="s">
        <v>76</v>
      </c>
      <c r="H71" s="67"/>
    </row>
    <row r="72" spans="1:8" ht="13.5" customHeight="1">
      <c r="A72" s="15" t="s">
        <v>52</v>
      </c>
      <c r="B72" s="123">
        <v>81.2</v>
      </c>
      <c r="C72" s="106">
        <v>82.091624248033312</v>
      </c>
      <c r="D72" s="62">
        <v>85.760034158838607</v>
      </c>
      <c r="E72" s="106">
        <v>91.231382420809737</v>
      </c>
      <c r="F72" s="62"/>
      <c r="G72" s="62" t="s">
        <v>76</v>
      </c>
      <c r="H72" s="62"/>
    </row>
    <row r="73" spans="1:8" ht="13.5" customHeight="1">
      <c r="A73" s="15" t="s">
        <v>53</v>
      </c>
      <c r="B73" s="123">
        <v>86.83</v>
      </c>
      <c r="C73" s="106">
        <v>88.194120391973868</v>
      </c>
      <c r="D73" s="62">
        <v>89.509230076542096</v>
      </c>
      <c r="E73" s="106">
        <v>91.298865069356879</v>
      </c>
      <c r="F73" s="62"/>
      <c r="G73" s="62" t="s">
        <v>76</v>
      </c>
      <c r="H73" s="62"/>
    </row>
    <row r="74" spans="1:8" ht="13.5" customHeight="1">
      <c r="A74" s="15" t="s">
        <v>56</v>
      </c>
      <c r="B74" s="123">
        <v>84.66</v>
      </c>
      <c r="C74" s="106">
        <v>100</v>
      </c>
      <c r="D74" s="62">
        <v>91.61319890009166</v>
      </c>
      <c r="E74" s="106">
        <v>100</v>
      </c>
      <c r="F74" s="62"/>
      <c r="G74" s="62" t="s">
        <v>76</v>
      </c>
      <c r="H74" s="67"/>
    </row>
    <row r="75" spans="1:8" ht="13.5" customHeight="1">
      <c r="A75" s="15" t="s">
        <v>57</v>
      </c>
      <c r="B75" s="123">
        <v>100</v>
      </c>
      <c r="C75" s="106">
        <v>38.870292887029287</v>
      </c>
      <c r="D75" s="62">
        <v>42.365943512075319</v>
      </c>
      <c r="E75" s="106">
        <v>96.869176295191949</v>
      </c>
      <c r="F75" s="62"/>
      <c r="G75" s="62" t="s">
        <v>76</v>
      </c>
      <c r="H75" s="67"/>
    </row>
    <row r="76" spans="1:8" ht="13.5" customHeight="1">
      <c r="A76" s="15" t="s">
        <v>55</v>
      </c>
      <c r="B76" s="123">
        <v>86.1</v>
      </c>
      <c r="C76" s="106">
        <v>66.092814371257475</v>
      </c>
      <c r="D76" s="62">
        <v>84.501347708894883</v>
      </c>
      <c r="E76" s="106">
        <v>89.477124183006538</v>
      </c>
      <c r="F76" s="62"/>
      <c r="G76" s="62" t="s">
        <v>76</v>
      </c>
      <c r="H76" s="67"/>
    </row>
    <row r="77" spans="1:8" ht="13.5" customHeight="1">
      <c r="A77" s="15"/>
      <c r="B77" s="124"/>
      <c r="C77" s="51"/>
      <c r="D77" s="59"/>
      <c r="E77" s="59"/>
      <c r="F77" s="59"/>
      <c r="G77" s="60"/>
      <c r="H77" s="60"/>
    </row>
    <row r="78" spans="1:8" ht="13.5" customHeight="1">
      <c r="A78" s="45" t="s">
        <v>90</v>
      </c>
      <c r="B78" s="123">
        <v>87.350820090624808</v>
      </c>
      <c r="C78" s="106">
        <v>80.006297229219143</v>
      </c>
      <c r="D78" s="62">
        <v>73.783369131635467</v>
      </c>
      <c r="E78" s="106">
        <v>87.132396362347947</v>
      </c>
      <c r="F78" s="62"/>
      <c r="G78" s="62" t="s">
        <v>76</v>
      </c>
      <c r="H78" s="62"/>
    </row>
    <row r="79" spans="1:8" ht="13.5" customHeight="1">
      <c r="A79" s="15" t="s">
        <v>58</v>
      </c>
      <c r="B79" s="123">
        <v>74.900000000000006</v>
      </c>
      <c r="C79" s="106">
        <v>74.627263045793399</v>
      </c>
      <c r="D79" s="62">
        <v>60.516227958088422</v>
      </c>
      <c r="E79" s="106">
        <v>83.764474008376439</v>
      </c>
      <c r="F79" s="62"/>
      <c r="G79" s="62" t="s">
        <v>76</v>
      </c>
      <c r="H79" s="62"/>
    </row>
    <row r="80" spans="1:8" ht="13.5" customHeight="1">
      <c r="A80" s="15" t="s">
        <v>59</v>
      </c>
      <c r="B80" s="123">
        <v>97.74</v>
      </c>
      <c r="C80" s="106">
        <v>97.09401709401709</v>
      </c>
      <c r="D80" s="62">
        <v>88.482532751091696</v>
      </c>
      <c r="E80" s="106">
        <v>89.121114683815648</v>
      </c>
      <c r="F80" s="62"/>
      <c r="G80" s="62" t="s">
        <v>76</v>
      </c>
      <c r="H80" s="62"/>
    </row>
    <row r="81" spans="1:12" ht="13.5" customHeight="1">
      <c r="A81" s="15" t="s">
        <v>60</v>
      </c>
      <c r="B81" s="123">
        <v>98.31</v>
      </c>
      <c r="C81" s="106">
        <v>76.027271052146673</v>
      </c>
      <c r="D81" s="62">
        <v>70.712874842880225</v>
      </c>
      <c r="E81" s="106">
        <v>88.537743572949083</v>
      </c>
      <c r="F81" s="62"/>
      <c r="G81" s="62" t="s">
        <v>76</v>
      </c>
      <c r="H81" s="62"/>
    </row>
    <row r="82" spans="1:12" ht="13.5" customHeight="1">
      <c r="A82" s="15" t="s">
        <v>61</v>
      </c>
      <c r="B82" s="123">
        <v>79.97</v>
      </c>
      <c r="C82" s="106">
        <v>80.51091882983107</v>
      </c>
      <c r="D82" s="62">
        <v>75.324675324675326</v>
      </c>
      <c r="E82" s="106">
        <v>84.156798693344228</v>
      </c>
      <c r="F82" s="62"/>
      <c r="G82" s="62" t="s">
        <v>76</v>
      </c>
      <c r="H82" s="67"/>
    </row>
    <row r="83" spans="1:12" ht="13.5" customHeight="1">
      <c r="A83" s="15" t="s">
        <v>62</v>
      </c>
      <c r="B83" s="123">
        <v>84.47</v>
      </c>
      <c r="C83" s="106">
        <v>84.214711729622266</v>
      </c>
      <c r="D83" s="62">
        <v>88.206664170722576</v>
      </c>
      <c r="E83" s="106">
        <v>90.664492458214426</v>
      </c>
      <c r="F83" s="62"/>
      <c r="G83" s="62" t="s">
        <v>76</v>
      </c>
      <c r="H83" s="62"/>
    </row>
    <row r="84" spans="1:12" ht="13.5" customHeight="1">
      <c r="A84" s="15"/>
      <c r="B84" s="124"/>
      <c r="C84" s="51"/>
      <c r="D84" s="59"/>
      <c r="E84" s="59"/>
      <c r="F84" s="59"/>
      <c r="G84" s="60"/>
      <c r="H84" s="60"/>
    </row>
    <row r="85" spans="1:12" ht="13.5" customHeight="1">
      <c r="A85" s="45" t="s">
        <v>63</v>
      </c>
      <c r="B85" s="123">
        <v>82.746985285982959</v>
      </c>
      <c r="C85" s="106">
        <v>82.415349887133189</v>
      </c>
      <c r="D85" s="62">
        <v>72.156753752084484</v>
      </c>
      <c r="E85" s="106">
        <v>89.36248488989331</v>
      </c>
      <c r="F85" s="62"/>
      <c r="G85" s="62" t="s">
        <v>76</v>
      </c>
      <c r="H85" s="62"/>
    </row>
    <row r="86" spans="1:12" ht="13.5" customHeight="1">
      <c r="A86" s="15" t="s">
        <v>64</v>
      </c>
      <c r="B86" s="123">
        <v>77.8</v>
      </c>
      <c r="C86" s="106">
        <v>84.015103838892387</v>
      </c>
      <c r="D86" s="62">
        <v>85.899094437257446</v>
      </c>
      <c r="E86" s="106">
        <v>95.526315789473685</v>
      </c>
      <c r="F86" s="62"/>
      <c r="G86" s="62" t="s">
        <v>76</v>
      </c>
      <c r="H86" s="67"/>
    </row>
    <row r="87" spans="1:12" ht="13.5" customHeight="1">
      <c r="A87" s="15" t="s">
        <v>65</v>
      </c>
      <c r="B87" s="123">
        <v>84.04</v>
      </c>
      <c r="C87" s="106">
        <v>77.904979965655414</v>
      </c>
      <c r="D87" s="62">
        <v>75.032851511169525</v>
      </c>
      <c r="E87" s="106">
        <v>87.556561085972845</v>
      </c>
      <c r="F87" s="62"/>
      <c r="G87" s="62" t="s">
        <v>76</v>
      </c>
      <c r="H87" s="67"/>
    </row>
    <row r="88" spans="1:12" ht="13.5" customHeight="1">
      <c r="A88" s="15" t="s">
        <v>66</v>
      </c>
      <c r="B88" s="123">
        <v>82.85</v>
      </c>
      <c r="C88" s="106">
        <v>78.982865475756469</v>
      </c>
      <c r="D88" s="62">
        <v>64.13276231263383</v>
      </c>
      <c r="E88" s="106">
        <v>88.890779176590669</v>
      </c>
      <c r="F88" s="62"/>
      <c r="G88" s="62" t="s">
        <v>76</v>
      </c>
      <c r="H88" s="67"/>
    </row>
    <row r="89" spans="1:12" ht="13.5" customHeight="1">
      <c r="A89" s="15" t="s">
        <v>67</v>
      </c>
      <c r="B89" s="123">
        <v>85.1</v>
      </c>
      <c r="C89" s="106">
        <v>88.209982788296031</v>
      </c>
      <c r="D89" s="62">
        <v>78.617185774243424</v>
      </c>
      <c r="E89" s="106">
        <v>89.907332796132152</v>
      </c>
      <c r="F89" s="62"/>
      <c r="G89" s="62" t="s">
        <v>76</v>
      </c>
      <c r="H89" s="62"/>
    </row>
    <row r="90" spans="1:12" ht="13.5" customHeight="1">
      <c r="A90" s="15" t="s">
        <v>68</v>
      </c>
      <c r="B90" s="123">
        <v>79.63</v>
      </c>
      <c r="C90" s="106">
        <v>84.458649620455446</v>
      </c>
      <c r="D90" s="62">
        <v>65.590111642743224</v>
      </c>
      <c r="E90" s="106">
        <v>88.574618533680678</v>
      </c>
      <c r="F90" s="62"/>
      <c r="G90" s="62" t="s">
        <v>76</v>
      </c>
      <c r="H90" s="67"/>
      <c r="L90" s="2" t="s">
        <v>69</v>
      </c>
    </row>
    <row r="91" spans="1:12" ht="9.75" customHeight="1">
      <c r="A91" s="15"/>
      <c r="B91" s="125"/>
      <c r="C91" s="15"/>
      <c r="D91" s="44"/>
      <c r="E91" s="44"/>
      <c r="F91" s="44"/>
      <c r="G91" s="72"/>
      <c r="H91" s="72"/>
    </row>
    <row r="92" spans="1:12">
      <c r="A92" s="3" t="s">
        <v>88</v>
      </c>
      <c r="B92" s="40"/>
      <c r="C92" s="40"/>
      <c r="D92" s="3"/>
    </row>
    <row r="93" spans="1:12">
      <c r="A93" s="3" t="s">
        <v>89</v>
      </c>
      <c r="B93" s="40"/>
      <c r="C93" s="40"/>
    </row>
    <row r="94" spans="1:12">
      <c r="A94" s="10"/>
      <c r="B94" s="42"/>
      <c r="C94" s="42"/>
      <c r="D94" s="10"/>
    </row>
  </sheetData>
  <mergeCells count="10">
    <mergeCell ref="H10:H11"/>
    <mergeCell ref="A1:H1"/>
    <mergeCell ref="A2:H2"/>
    <mergeCell ref="A4:H4"/>
    <mergeCell ref="A5:H5"/>
    <mergeCell ref="A9:H9"/>
    <mergeCell ref="A3:H3"/>
    <mergeCell ref="A7:H7"/>
    <mergeCell ref="A6:H6"/>
    <mergeCell ref="A8:H8"/>
  </mergeCells>
  <pageMargins left="0.51181102362204722" right="0.24" top="0.34" bottom="0.28000000000000003" header="0.17" footer="0.17"/>
  <pageSetup paperSize="9" scale="46"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92"/>
  <sheetViews>
    <sheetView view="pageBreakPreview" zoomScaleNormal="100" zoomScaleSheetLayoutView="100" workbookViewId="0">
      <selection activeCell="F11" sqref="F11"/>
    </sheetView>
  </sheetViews>
  <sheetFormatPr defaultColWidth="30.85546875" defaultRowHeight="15"/>
  <cols>
    <col min="1" max="1" width="38.5703125" style="28" customWidth="1"/>
    <col min="2" max="2" width="15.5703125" style="28" customWidth="1"/>
    <col min="3" max="3" width="16.42578125" style="28" customWidth="1"/>
    <col min="4" max="4" width="11.42578125" style="28" customWidth="1"/>
    <col min="5" max="5" width="13.7109375" style="28" customWidth="1"/>
    <col min="6" max="6" width="23.5703125" style="28" customWidth="1"/>
    <col min="7" max="16384" width="30.85546875" style="28"/>
  </cols>
  <sheetData>
    <row r="1" spans="1:11" ht="23.25" customHeight="1">
      <c r="A1" s="344" t="s">
        <v>70</v>
      </c>
      <c r="B1" s="344"/>
      <c r="C1" s="344"/>
      <c r="D1" s="344"/>
      <c r="E1" s="344"/>
      <c r="F1" s="344"/>
      <c r="G1" s="1"/>
      <c r="H1" s="1"/>
      <c r="I1" s="1"/>
    </row>
    <row r="2" spans="1:11" ht="9" customHeight="1">
      <c r="A2" s="345"/>
      <c r="B2" s="345"/>
      <c r="C2" s="345"/>
      <c r="D2" s="345"/>
      <c r="E2" s="345"/>
      <c r="F2" s="345"/>
      <c r="G2" s="32"/>
      <c r="H2" s="32"/>
      <c r="I2" s="32"/>
    </row>
    <row r="3" spans="1:11">
      <c r="A3" s="344" t="s">
        <v>191</v>
      </c>
      <c r="B3" s="344"/>
      <c r="C3" s="344"/>
      <c r="D3" s="344"/>
      <c r="E3" s="344"/>
      <c r="F3" s="344"/>
      <c r="G3" s="32"/>
      <c r="H3" s="32"/>
      <c r="I3" s="32"/>
    </row>
    <row r="4" spans="1:11" s="43" customFormat="1">
      <c r="A4" s="344"/>
      <c r="B4" s="344"/>
      <c r="C4" s="344"/>
      <c r="D4" s="344"/>
      <c r="E4" s="344"/>
      <c r="F4" s="344"/>
      <c r="G4" s="49"/>
      <c r="H4" s="49"/>
      <c r="I4" s="49"/>
    </row>
    <row r="5" spans="1:11" ht="27.75" customHeight="1">
      <c r="A5" s="343" t="s">
        <v>105</v>
      </c>
      <c r="B5" s="343"/>
      <c r="C5" s="343"/>
      <c r="D5" s="343"/>
      <c r="E5" s="343"/>
      <c r="F5" s="343"/>
      <c r="G5" s="11"/>
      <c r="H5" s="11"/>
      <c r="I5" s="11"/>
      <c r="J5" s="11"/>
      <c r="K5" s="4"/>
    </row>
    <row r="6" spans="1:11" ht="26.25" customHeight="1">
      <c r="A6" s="343" t="s">
        <v>106</v>
      </c>
      <c r="B6" s="343"/>
      <c r="C6" s="343"/>
      <c r="D6" s="343"/>
      <c r="E6" s="343"/>
      <c r="F6" s="343"/>
      <c r="G6" s="4"/>
      <c r="H6" s="4"/>
      <c r="I6" s="4"/>
      <c r="J6" s="4"/>
      <c r="K6" s="4"/>
    </row>
    <row r="7" spans="1:11" ht="13.5" customHeight="1">
      <c r="A7" s="343"/>
      <c r="B7" s="343"/>
      <c r="C7" s="343"/>
      <c r="D7" s="343"/>
      <c r="E7" s="343"/>
      <c r="F7" s="343"/>
      <c r="G7" s="4"/>
      <c r="H7" s="4"/>
      <c r="I7" s="4"/>
      <c r="J7" s="4"/>
      <c r="K7" s="4"/>
    </row>
    <row r="8" spans="1:11" ht="13.5" customHeight="1">
      <c r="A8" s="342" t="s">
        <v>107</v>
      </c>
      <c r="B8" s="342"/>
      <c r="C8" s="342"/>
      <c r="D8" s="342"/>
      <c r="E8" s="342"/>
      <c r="F8" s="342"/>
      <c r="G8" s="4"/>
      <c r="H8" s="4"/>
      <c r="I8" s="4"/>
      <c r="J8" s="4"/>
      <c r="K8" s="4"/>
    </row>
    <row r="9" spans="1:11" ht="13.5" customHeight="1">
      <c r="A9" s="342" t="s">
        <v>108</v>
      </c>
      <c r="B9" s="342"/>
      <c r="C9" s="342"/>
      <c r="D9" s="342"/>
      <c r="E9" s="342"/>
      <c r="F9" s="342"/>
      <c r="G9" s="4"/>
      <c r="H9" s="4"/>
      <c r="I9" s="4"/>
      <c r="J9" s="4"/>
      <c r="K9" s="4"/>
    </row>
    <row r="10" spans="1:11" ht="17.25" customHeight="1">
      <c r="A10" s="342" t="s">
        <v>109</v>
      </c>
      <c r="B10" s="342"/>
      <c r="C10" s="342"/>
      <c r="D10" s="342"/>
      <c r="E10" s="342"/>
      <c r="F10" s="342"/>
      <c r="G10" s="4"/>
      <c r="H10" s="4"/>
      <c r="I10" s="4"/>
      <c r="J10" s="4"/>
      <c r="K10" s="4"/>
    </row>
    <row r="11" spans="1:11" ht="30">
      <c r="A11" s="22" t="s">
        <v>72</v>
      </c>
      <c r="B11" s="22" t="s">
        <v>185</v>
      </c>
      <c r="C11" s="22" t="s">
        <v>186</v>
      </c>
      <c r="D11" s="23" t="s">
        <v>184</v>
      </c>
      <c r="E11" s="23" t="s">
        <v>73</v>
      </c>
      <c r="F11" s="23" t="s">
        <v>623</v>
      </c>
    </row>
    <row r="12" spans="1:11" ht="7.5" customHeight="1">
      <c r="A12" s="15"/>
      <c r="B12" s="44"/>
      <c r="C12" s="44"/>
      <c r="D12" s="44"/>
      <c r="E12" s="6"/>
      <c r="F12" s="6"/>
    </row>
    <row r="13" spans="1:11">
      <c r="A13" s="70" t="s">
        <v>0</v>
      </c>
      <c r="B13" s="71"/>
      <c r="C13" s="71"/>
      <c r="D13" s="71"/>
      <c r="E13" s="71"/>
      <c r="F13" s="71"/>
    </row>
    <row r="14" spans="1:11" ht="13.5" customHeight="1">
      <c r="A14" s="15" t="s">
        <v>1</v>
      </c>
      <c r="B14" s="44">
        <v>4</v>
      </c>
      <c r="C14" s="44">
        <v>6</v>
      </c>
      <c r="D14" s="44"/>
      <c r="E14" s="6" t="s">
        <v>82</v>
      </c>
      <c r="F14" s="12"/>
    </row>
    <row r="15" spans="1:11" ht="13.5" customHeight="1">
      <c r="A15" s="15" t="s">
        <v>2</v>
      </c>
      <c r="B15" s="44">
        <v>5</v>
      </c>
      <c r="C15" s="44">
        <v>9</v>
      </c>
      <c r="D15" s="44"/>
      <c r="E15" s="6" t="s">
        <v>82</v>
      </c>
      <c r="F15" s="6"/>
    </row>
    <row r="16" spans="1:11" ht="13.5" customHeight="1">
      <c r="A16" s="15" t="s">
        <v>3</v>
      </c>
      <c r="B16" s="44">
        <v>16</v>
      </c>
      <c r="C16" s="44">
        <v>15</v>
      </c>
      <c r="D16" s="44"/>
      <c r="E16" s="6" t="s">
        <v>82</v>
      </c>
      <c r="F16" s="12"/>
    </row>
    <row r="17" spans="1:6" ht="13.5" customHeight="1">
      <c r="A17" s="15" t="s">
        <v>4</v>
      </c>
      <c r="B17" s="44">
        <v>9</v>
      </c>
      <c r="C17" s="44">
        <v>17</v>
      </c>
      <c r="D17" s="44"/>
      <c r="E17" s="6" t="s">
        <v>82</v>
      </c>
      <c r="F17" s="12"/>
    </row>
    <row r="18" spans="1:6" ht="13.5" customHeight="1">
      <c r="A18" s="15" t="s">
        <v>5</v>
      </c>
      <c r="B18" s="44">
        <v>5</v>
      </c>
      <c r="C18" s="44">
        <v>9</v>
      </c>
      <c r="D18" s="44"/>
      <c r="E18" s="6" t="s">
        <v>82</v>
      </c>
      <c r="F18" s="6"/>
    </row>
    <row r="19" spans="1:6" ht="13.5" customHeight="1">
      <c r="A19" s="15" t="s">
        <v>6</v>
      </c>
      <c r="B19" s="44">
        <v>4</v>
      </c>
      <c r="C19" s="44">
        <v>6</v>
      </c>
      <c r="D19" s="44"/>
      <c r="E19" s="6" t="s">
        <v>82</v>
      </c>
      <c r="F19" s="12"/>
    </row>
    <row r="20" spans="1:6" ht="13.5" customHeight="1">
      <c r="A20" s="15" t="s">
        <v>7</v>
      </c>
      <c r="B20" s="44">
        <v>10</v>
      </c>
      <c r="C20" s="44">
        <v>13</v>
      </c>
      <c r="D20" s="44"/>
      <c r="E20" s="6" t="s">
        <v>82</v>
      </c>
      <c r="F20" s="12"/>
    </row>
    <row r="21" spans="1:6" ht="13.5" customHeight="1">
      <c r="A21" s="15" t="s">
        <v>8</v>
      </c>
      <c r="B21" s="44">
        <v>34</v>
      </c>
      <c r="C21" s="44">
        <v>25</v>
      </c>
      <c r="D21" s="44"/>
      <c r="E21" s="6" t="s">
        <v>82</v>
      </c>
      <c r="F21" s="12"/>
    </row>
    <row r="22" spans="1:6" ht="13.5" customHeight="1">
      <c r="A22" s="15" t="s">
        <v>9</v>
      </c>
      <c r="B22" s="44">
        <v>0</v>
      </c>
      <c r="C22" s="44">
        <v>0</v>
      </c>
      <c r="D22" s="44"/>
      <c r="E22" s="6" t="s">
        <v>82</v>
      </c>
      <c r="F22" s="12"/>
    </row>
    <row r="23" spans="1:6" ht="13.5" customHeight="1">
      <c r="A23" s="15"/>
      <c r="B23" s="44"/>
      <c r="C23" s="44"/>
      <c r="D23" s="44"/>
      <c r="E23" s="72"/>
      <c r="F23" s="72"/>
    </row>
    <row r="24" spans="1:6" ht="13.5" customHeight="1">
      <c r="A24" s="45" t="s">
        <v>10</v>
      </c>
      <c r="B24" s="48"/>
      <c r="C24" s="48"/>
      <c r="D24" s="48"/>
      <c r="E24" s="47"/>
      <c r="F24" s="47"/>
    </row>
    <row r="25" spans="1:6" ht="13.5" customHeight="1">
      <c r="A25" s="15" t="s">
        <v>11</v>
      </c>
      <c r="B25" s="44">
        <v>10</v>
      </c>
      <c r="C25" s="44">
        <v>8</v>
      </c>
      <c r="D25" s="44"/>
      <c r="E25" s="6" t="s">
        <v>82</v>
      </c>
      <c r="F25" s="12"/>
    </row>
    <row r="26" spans="1:6" ht="13.5" customHeight="1">
      <c r="A26" s="15" t="s">
        <v>12</v>
      </c>
      <c r="B26" s="44">
        <v>5</v>
      </c>
      <c r="C26" s="44">
        <v>3</v>
      </c>
      <c r="D26" s="44"/>
      <c r="E26" s="6" t="s">
        <v>82</v>
      </c>
      <c r="F26" s="12"/>
    </row>
    <row r="27" spans="1:6" ht="13.5" customHeight="1">
      <c r="A27" s="15" t="s">
        <v>13</v>
      </c>
      <c r="B27" s="44">
        <v>5</v>
      </c>
      <c r="C27" s="44">
        <v>5</v>
      </c>
      <c r="D27" s="44"/>
      <c r="E27" s="6" t="s">
        <v>82</v>
      </c>
      <c r="F27" s="12"/>
    </row>
    <row r="28" spans="1:6" ht="13.5" customHeight="1">
      <c r="A28" s="15" t="s">
        <v>14</v>
      </c>
      <c r="B28" s="44">
        <v>1</v>
      </c>
      <c r="C28" s="44">
        <v>7</v>
      </c>
      <c r="D28" s="44"/>
      <c r="E28" s="6" t="s">
        <v>82</v>
      </c>
      <c r="F28" s="12"/>
    </row>
    <row r="29" spans="1:6" ht="13.5" customHeight="1">
      <c r="A29" s="15" t="s">
        <v>15</v>
      </c>
      <c r="B29" s="44">
        <v>31</v>
      </c>
      <c r="C29" s="44">
        <v>45</v>
      </c>
      <c r="D29" s="44"/>
      <c r="E29" s="6" t="s">
        <v>82</v>
      </c>
      <c r="F29" s="12"/>
    </row>
    <row r="30" spans="1:6" ht="13.5" customHeight="1">
      <c r="A30" s="15" t="s">
        <v>16</v>
      </c>
      <c r="B30" s="44">
        <v>2</v>
      </c>
      <c r="C30" s="44">
        <v>6</v>
      </c>
      <c r="D30" s="44"/>
      <c r="E30" s="6" t="s">
        <v>82</v>
      </c>
      <c r="F30" s="12"/>
    </row>
    <row r="31" spans="1:6" ht="13.5" customHeight="1">
      <c r="A31" s="15"/>
      <c r="B31" s="44"/>
      <c r="C31" s="44"/>
      <c r="D31" s="44"/>
      <c r="E31" s="72"/>
      <c r="F31" s="72"/>
    </row>
    <row r="32" spans="1:6" ht="13.5" customHeight="1">
      <c r="A32" s="45" t="s">
        <v>17</v>
      </c>
      <c r="B32" s="48"/>
      <c r="C32" s="48"/>
      <c r="D32" s="48"/>
      <c r="E32" s="47"/>
      <c r="F32" s="47"/>
    </row>
    <row r="33" spans="1:6" ht="13.5" customHeight="1">
      <c r="A33" s="15" t="s">
        <v>18</v>
      </c>
      <c r="B33" s="44">
        <v>8</v>
      </c>
      <c r="C33" s="44">
        <v>3</v>
      </c>
      <c r="D33" s="44"/>
      <c r="E33" s="6" t="s">
        <v>82</v>
      </c>
      <c r="F33" s="12"/>
    </row>
    <row r="34" spans="1:6" ht="13.5" customHeight="1">
      <c r="A34" s="15" t="s">
        <v>19</v>
      </c>
      <c r="B34" s="44">
        <v>4</v>
      </c>
      <c r="C34" s="44">
        <v>9</v>
      </c>
      <c r="D34" s="44"/>
      <c r="E34" s="6" t="s">
        <v>82</v>
      </c>
      <c r="F34" s="12"/>
    </row>
    <row r="35" spans="1:6" ht="13.5" customHeight="1">
      <c r="A35" s="15" t="s">
        <v>20</v>
      </c>
      <c r="B35" s="44">
        <v>12</v>
      </c>
      <c r="C35" s="44">
        <v>6</v>
      </c>
      <c r="D35" s="44"/>
      <c r="E35" s="6" t="s">
        <v>82</v>
      </c>
      <c r="F35" s="12"/>
    </row>
    <row r="36" spans="1:6" ht="13.5" customHeight="1">
      <c r="A36" s="15" t="s">
        <v>21</v>
      </c>
      <c r="B36" s="44">
        <v>4</v>
      </c>
      <c r="C36" s="44">
        <v>2</v>
      </c>
      <c r="D36" s="44"/>
      <c r="E36" s="6" t="s">
        <v>82</v>
      </c>
      <c r="F36" s="6"/>
    </row>
    <row r="37" spans="1:6" ht="13.5" customHeight="1">
      <c r="A37" s="15" t="s">
        <v>22</v>
      </c>
      <c r="B37" s="44">
        <v>55</v>
      </c>
      <c r="C37" s="44">
        <v>44</v>
      </c>
      <c r="D37" s="44"/>
      <c r="E37" s="6" t="s">
        <v>82</v>
      </c>
      <c r="F37" s="12"/>
    </row>
    <row r="38" spans="1:6" ht="13.5" customHeight="1">
      <c r="A38" s="15" t="s">
        <v>23</v>
      </c>
      <c r="B38" s="44">
        <v>9</v>
      </c>
      <c r="C38" s="44">
        <v>18</v>
      </c>
      <c r="D38" s="44"/>
      <c r="E38" s="6" t="s">
        <v>82</v>
      </c>
      <c r="F38" s="12"/>
    </row>
    <row r="39" spans="1:6" ht="13.5" customHeight="1">
      <c r="A39" s="15" t="s">
        <v>24</v>
      </c>
      <c r="B39" s="44">
        <v>75</v>
      </c>
      <c r="C39" s="44">
        <v>91</v>
      </c>
      <c r="D39" s="44"/>
      <c r="E39" s="6" t="s">
        <v>82</v>
      </c>
      <c r="F39" s="12"/>
    </row>
    <row r="40" spans="1:6" ht="13.5" customHeight="1">
      <c r="A40" s="15" t="s">
        <v>25</v>
      </c>
      <c r="B40" s="44">
        <v>7</v>
      </c>
      <c r="C40" s="44">
        <v>9</v>
      </c>
      <c r="D40" s="44"/>
      <c r="E40" s="6" t="s">
        <v>82</v>
      </c>
      <c r="F40" s="12"/>
    </row>
    <row r="41" spans="1:6" ht="13.5" customHeight="1">
      <c r="A41" s="15"/>
      <c r="B41" s="44"/>
      <c r="C41" s="44"/>
      <c r="D41" s="44"/>
      <c r="E41" s="72"/>
      <c r="F41" s="72"/>
    </row>
    <row r="42" spans="1:6" ht="29.25" customHeight="1">
      <c r="A42" s="57" t="s">
        <v>92</v>
      </c>
      <c r="B42" s="48"/>
      <c r="C42" s="48"/>
      <c r="D42" s="48"/>
      <c r="E42" s="48"/>
      <c r="F42" s="48"/>
    </row>
    <row r="43" spans="1:6" ht="13.5" customHeight="1">
      <c r="A43" s="15" t="s">
        <v>26</v>
      </c>
      <c r="B43" s="44">
        <v>20</v>
      </c>
      <c r="C43" s="44">
        <v>21</v>
      </c>
      <c r="D43" s="44"/>
      <c r="E43" s="6" t="s">
        <v>82</v>
      </c>
      <c r="F43" s="12"/>
    </row>
    <row r="44" spans="1:6" ht="13.5" customHeight="1">
      <c r="A44" s="15" t="s">
        <v>27</v>
      </c>
      <c r="B44" s="44">
        <v>5</v>
      </c>
      <c r="C44" s="44">
        <v>12</v>
      </c>
      <c r="D44" s="44"/>
      <c r="E44" s="6" t="s">
        <v>82</v>
      </c>
      <c r="F44" s="12"/>
    </row>
    <row r="45" spans="1:6" ht="13.5" customHeight="1">
      <c r="A45" s="15" t="s">
        <v>28</v>
      </c>
      <c r="B45" s="44">
        <v>18</v>
      </c>
      <c r="C45" s="44">
        <v>14</v>
      </c>
      <c r="D45" s="44"/>
      <c r="E45" s="6" t="s">
        <v>82</v>
      </c>
      <c r="F45" s="12"/>
    </row>
    <row r="46" spans="1:6" ht="13.5" customHeight="1">
      <c r="A46" s="15" t="s">
        <v>29</v>
      </c>
      <c r="B46" s="44">
        <v>9</v>
      </c>
      <c r="C46" s="44">
        <v>4</v>
      </c>
      <c r="D46" s="44"/>
      <c r="E46" s="6" t="s">
        <v>82</v>
      </c>
      <c r="F46" s="12"/>
    </row>
    <row r="47" spans="1:6" ht="13.5" customHeight="1">
      <c r="A47" s="15" t="s">
        <v>30</v>
      </c>
      <c r="B47" s="44">
        <v>44</v>
      </c>
      <c r="C47" s="44">
        <v>50</v>
      </c>
      <c r="D47" s="44"/>
      <c r="E47" s="6" t="s">
        <v>82</v>
      </c>
      <c r="F47" s="12"/>
    </row>
    <row r="48" spans="1:6" ht="13.5" customHeight="1">
      <c r="A48" s="15" t="s">
        <v>31</v>
      </c>
      <c r="B48" s="44">
        <v>16</v>
      </c>
      <c r="C48" s="44">
        <v>9</v>
      </c>
      <c r="D48" s="44"/>
      <c r="E48" s="6" t="s">
        <v>82</v>
      </c>
      <c r="F48" s="12"/>
    </row>
    <row r="49" spans="1:6" ht="13.5" customHeight="1">
      <c r="A49" s="15" t="s">
        <v>32</v>
      </c>
      <c r="B49" s="74">
        <v>321.2</v>
      </c>
      <c r="C49" s="74">
        <v>269.89999999999998</v>
      </c>
      <c r="D49" s="74"/>
      <c r="E49" s="6" t="s">
        <v>192</v>
      </c>
      <c r="F49" s="12"/>
    </row>
    <row r="50" spans="1:6" ht="13.5" customHeight="1">
      <c r="A50" s="15" t="s">
        <v>33</v>
      </c>
      <c r="B50" s="44">
        <v>12</v>
      </c>
      <c r="C50" s="44">
        <v>16</v>
      </c>
      <c r="D50" s="44"/>
      <c r="E50" s="6" t="s">
        <v>82</v>
      </c>
      <c r="F50" s="12"/>
    </row>
    <row r="51" spans="1:6" ht="13.5" customHeight="1">
      <c r="A51" s="15" t="s">
        <v>34</v>
      </c>
      <c r="B51" s="44">
        <v>30</v>
      </c>
      <c r="C51" s="44">
        <v>19</v>
      </c>
      <c r="D51" s="44"/>
      <c r="E51" s="6" t="s">
        <v>82</v>
      </c>
      <c r="F51" s="12"/>
    </row>
    <row r="52" spans="1:6" ht="13.5" customHeight="1">
      <c r="A52" s="15" t="s">
        <v>35</v>
      </c>
      <c r="B52" s="44">
        <v>14</v>
      </c>
      <c r="C52" s="44">
        <v>19</v>
      </c>
      <c r="D52" s="44"/>
      <c r="E52" s="6" t="s">
        <v>82</v>
      </c>
      <c r="F52" s="12"/>
    </row>
    <row r="53" spans="1:6" ht="13.5" customHeight="1">
      <c r="A53" s="15" t="s">
        <v>36</v>
      </c>
      <c r="B53" s="44">
        <v>3</v>
      </c>
      <c r="C53" s="44">
        <v>7</v>
      </c>
      <c r="D53" s="44"/>
      <c r="E53" s="6" t="s">
        <v>82</v>
      </c>
      <c r="F53" s="12"/>
    </row>
    <row r="54" spans="1:6" ht="13.5" customHeight="1">
      <c r="A54" s="15" t="s">
        <v>37</v>
      </c>
      <c r="B54" s="44">
        <v>19</v>
      </c>
      <c r="C54" s="44">
        <v>20</v>
      </c>
      <c r="D54" s="44"/>
      <c r="E54" s="6" t="s">
        <v>82</v>
      </c>
      <c r="F54" s="12"/>
    </row>
    <row r="55" spans="1:6" ht="13.5" customHeight="1">
      <c r="A55" s="15"/>
      <c r="B55" s="44"/>
      <c r="C55" s="44"/>
      <c r="D55" s="44"/>
      <c r="E55" s="72"/>
      <c r="F55" s="72"/>
    </row>
    <row r="56" spans="1:6" ht="13.5" customHeight="1">
      <c r="A56" s="45" t="s">
        <v>38</v>
      </c>
      <c r="B56" s="48"/>
      <c r="C56" s="48"/>
      <c r="D56" s="48"/>
      <c r="E56" s="47"/>
      <c r="F56" s="47"/>
    </row>
    <row r="57" spans="1:6" ht="13.5" customHeight="1">
      <c r="A57" s="15" t="s">
        <v>39</v>
      </c>
      <c r="B57" s="44">
        <v>66</v>
      </c>
      <c r="C57" s="44">
        <v>75</v>
      </c>
      <c r="D57" s="44"/>
      <c r="E57" s="6" t="s">
        <v>82</v>
      </c>
      <c r="F57" s="12"/>
    </row>
    <row r="58" spans="1:6" ht="13.5" customHeight="1">
      <c r="A58" s="15" t="s">
        <v>40</v>
      </c>
      <c r="B58" s="44">
        <v>6</v>
      </c>
      <c r="C58" s="44">
        <v>3</v>
      </c>
      <c r="D58" s="44"/>
      <c r="E58" s="6" t="s">
        <v>82</v>
      </c>
      <c r="F58" s="12"/>
    </row>
    <row r="59" spans="1:6" ht="13.5" customHeight="1">
      <c r="A59" s="15" t="s">
        <v>41</v>
      </c>
      <c r="B59" s="44">
        <v>4</v>
      </c>
      <c r="C59" s="44">
        <v>1</v>
      </c>
      <c r="D59" s="44"/>
      <c r="E59" s="6" t="s">
        <v>82</v>
      </c>
      <c r="F59" s="12"/>
    </row>
    <row r="60" spans="1:6" ht="13.5" customHeight="1">
      <c r="A60" s="15" t="s">
        <v>42</v>
      </c>
      <c r="B60" s="44">
        <v>4</v>
      </c>
      <c r="C60" s="44">
        <v>5</v>
      </c>
      <c r="D60" s="44"/>
      <c r="E60" s="6" t="s">
        <v>82</v>
      </c>
      <c r="F60" s="12"/>
    </row>
    <row r="61" spans="1:6" ht="13.5" customHeight="1">
      <c r="A61" s="15" t="s">
        <v>43</v>
      </c>
      <c r="B61" s="44">
        <v>4</v>
      </c>
      <c r="C61" s="44">
        <v>8</v>
      </c>
      <c r="D61" s="44"/>
      <c r="E61" s="6" t="s">
        <v>82</v>
      </c>
      <c r="F61" s="12"/>
    </row>
    <row r="62" spans="1:6" ht="13.5" customHeight="1">
      <c r="A62" s="15" t="s">
        <v>44</v>
      </c>
      <c r="B62" s="44">
        <v>8</v>
      </c>
      <c r="C62" s="44">
        <v>11</v>
      </c>
      <c r="D62" s="44"/>
      <c r="E62" s="6" t="s">
        <v>82</v>
      </c>
      <c r="F62" s="12"/>
    </row>
    <row r="63" spans="1:6" ht="13.5" customHeight="1">
      <c r="A63" s="44"/>
      <c r="B63" s="44"/>
      <c r="C63" s="44"/>
      <c r="D63" s="44"/>
      <c r="E63" s="73"/>
      <c r="F63" s="73"/>
    </row>
    <row r="64" spans="1:6" ht="13.5" customHeight="1">
      <c r="A64" s="45" t="s">
        <v>45</v>
      </c>
      <c r="B64" s="48"/>
      <c r="C64" s="48"/>
      <c r="D64" s="48"/>
      <c r="E64" s="48"/>
      <c r="F64" s="48"/>
    </row>
    <row r="65" spans="1:6" ht="13.5" customHeight="1">
      <c r="A65" s="15" t="s">
        <v>47</v>
      </c>
      <c r="B65" s="44">
        <v>9</v>
      </c>
      <c r="C65" s="44">
        <v>20</v>
      </c>
      <c r="D65" s="44"/>
      <c r="E65" s="6" t="s">
        <v>82</v>
      </c>
      <c r="F65" s="12"/>
    </row>
    <row r="66" spans="1:6" ht="13.5" customHeight="1">
      <c r="A66" s="15" t="s">
        <v>50</v>
      </c>
      <c r="B66" s="44">
        <v>9</v>
      </c>
      <c r="C66" s="44">
        <v>10</v>
      </c>
      <c r="D66" s="44"/>
      <c r="E66" s="6" t="s">
        <v>82</v>
      </c>
      <c r="F66" s="12"/>
    </row>
    <row r="67" spans="1:6" ht="13.5" customHeight="1">
      <c r="A67" s="15" t="s">
        <v>49</v>
      </c>
      <c r="B67" s="44">
        <v>30</v>
      </c>
      <c r="C67" s="44">
        <v>20</v>
      </c>
      <c r="D67" s="44"/>
      <c r="E67" s="6" t="s">
        <v>82</v>
      </c>
      <c r="F67" s="12"/>
    </row>
    <row r="68" spans="1:6" ht="13.5" customHeight="1">
      <c r="A68" s="15" t="s">
        <v>48</v>
      </c>
      <c r="B68" s="44">
        <v>7</v>
      </c>
      <c r="C68" s="44">
        <v>6</v>
      </c>
      <c r="D68" s="44"/>
      <c r="E68" s="6" t="s">
        <v>82</v>
      </c>
      <c r="F68" s="12"/>
    </row>
    <row r="69" spans="1:6" ht="13.5" customHeight="1">
      <c r="A69" s="15" t="s">
        <v>46</v>
      </c>
      <c r="B69" s="74">
        <v>221.6</v>
      </c>
      <c r="C69" s="74">
        <v>201.4</v>
      </c>
      <c r="D69" s="74"/>
      <c r="E69" s="6" t="s">
        <v>192</v>
      </c>
      <c r="F69" s="12"/>
    </row>
    <row r="70" spans="1:6" ht="13.5" customHeight="1">
      <c r="A70" s="15"/>
      <c r="B70" s="44"/>
      <c r="C70" s="44"/>
      <c r="D70" s="44"/>
      <c r="E70" s="72"/>
      <c r="F70" s="72"/>
    </row>
    <row r="71" spans="1:6" ht="13.5" customHeight="1">
      <c r="A71" s="45" t="s">
        <v>51</v>
      </c>
      <c r="B71" s="48"/>
      <c r="C71" s="48"/>
      <c r="D71" s="48"/>
      <c r="E71" s="47"/>
      <c r="F71" s="47"/>
    </row>
    <row r="72" spans="1:6" ht="13.5" customHeight="1">
      <c r="A72" s="15" t="s">
        <v>54</v>
      </c>
      <c r="B72" s="44">
        <v>10</v>
      </c>
      <c r="C72" s="44">
        <v>14</v>
      </c>
      <c r="D72" s="44"/>
      <c r="E72" s="6" t="s">
        <v>82</v>
      </c>
      <c r="F72" s="12"/>
    </row>
    <row r="73" spans="1:6" ht="13.5" customHeight="1">
      <c r="A73" s="15" t="s">
        <v>52</v>
      </c>
      <c r="B73" s="44">
        <v>30</v>
      </c>
      <c r="C73" s="44">
        <v>23</v>
      </c>
      <c r="D73" s="44"/>
      <c r="E73" s="6" t="s">
        <v>82</v>
      </c>
      <c r="F73" s="12"/>
    </row>
    <row r="74" spans="1:6" ht="13.5" customHeight="1">
      <c r="A74" s="15" t="s">
        <v>53</v>
      </c>
      <c r="B74" s="44">
        <v>7</v>
      </c>
      <c r="C74" s="44">
        <v>8</v>
      </c>
      <c r="D74" s="44"/>
      <c r="E74" s="6" t="s">
        <v>82</v>
      </c>
      <c r="F74" s="12"/>
    </row>
    <row r="75" spans="1:6" ht="13.5" customHeight="1">
      <c r="A75" s="15" t="s">
        <v>56</v>
      </c>
      <c r="B75" s="44">
        <v>4</v>
      </c>
      <c r="C75" s="44">
        <v>4</v>
      </c>
      <c r="D75" s="44"/>
      <c r="E75" s="6" t="s">
        <v>82</v>
      </c>
      <c r="F75" s="12"/>
    </row>
    <row r="76" spans="1:6" ht="13.5" customHeight="1">
      <c r="A76" s="15" t="s">
        <v>57</v>
      </c>
      <c r="B76" s="44">
        <v>4</v>
      </c>
      <c r="C76" s="44">
        <v>8</v>
      </c>
      <c r="D76" s="44"/>
      <c r="E76" s="6" t="s">
        <v>82</v>
      </c>
      <c r="F76" s="12"/>
    </row>
    <row r="77" spans="1:6" ht="13.5" customHeight="1">
      <c r="A77" s="15" t="s">
        <v>55</v>
      </c>
      <c r="B77" s="44">
        <v>1</v>
      </c>
      <c r="C77" s="44">
        <v>3</v>
      </c>
      <c r="D77" s="44"/>
      <c r="E77" s="6" t="s">
        <v>82</v>
      </c>
      <c r="F77" s="12"/>
    </row>
    <row r="78" spans="1:6" ht="13.5" customHeight="1">
      <c r="A78" s="15"/>
      <c r="B78" s="44"/>
      <c r="C78" s="44"/>
      <c r="D78" s="44"/>
      <c r="E78" s="72"/>
      <c r="F78" s="72"/>
    </row>
    <row r="79" spans="1:6" ht="13.5" customHeight="1">
      <c r="A79" s="45" t="s">
        <v>90</v>
      </c>
      <c r="B79" s="48"/>
      <c r="C79" s="48"/>
      <c r="D79" s="48"/>
      <c r="E79" s="47"/>
      <c r="F79" s="47"/>
    </row>
    <row r="80" spans="1:6" ht="13.5" customHeight="1">
      <c r="A80" s="15" t="s">
        <v>58</v>
      </c>
      <c r="B80" s="44">
        <v>25</v>
      </c>
      <c r="C80" s="44">
        <v>20</v>
      </c>
      <c r="D80" s="44"/>
      <c r="E80" s="6" t="s">
        <v>82</v>
      </c>
      <c r="F80" s="12"/>
    </row>
    <row r="81" spans="1:10" ht="13.5" customHeight="1">
      <c r="A81" s="15" t="s">
        <v>59</v>
      </c>
      <c r="B81" s="44">
        <v>13</v>
      </c>
      <c r="C81" s="44">
        <v>5</v>
      </c>
      <c r="D81" s="44"/>
      <c r="E81" s="6" t="s">
        <v>82</v>
      </c>
      <c r="F81" s="12"/>
    </row>
    <row r="82" spans="1:10" ht="13.5" customHeight="1">
      <c r="A82" s="15" t="s">
        <v>60</v>
      </c>
      <c r="B82" s="44">
        <v>26</v>
      </c>
      <c r="C82" s="44">
        <v>34</v>
      </c>
      <c r="D82" s="44"/>
      <c r="E82" s="6" t="s">
        <v>82</v>
      </c>
      <c r="F82" s="12"/>
    </row>
    <row r="83" spans="1:10" ht="13.5" customHeight="1">
      <c r="A83" s="15" t="s">
        <v>61</v>
      </c>
      <c r="B83" s="44">
        <v>11</v>
      </c>
      <c r="C83" s="44">
        <v>9</v>
      </c>
      <c r="D83" s="44"/>
      <c r="E83" s="6" t="s">
        <v>82</v>
      </c>
      <c r="F83" s="12"/>
    </row>
    <row r="84" spans="1:10" ht="13.5" customHeight="1">
      <c r="A84" s="15" t="s">
        <v>62</v>
      </c>
      <c r="B84" s="44">
        <v>14</v>
      </c>
      <c r="C84" s="44">
        <v>11</v>
      </c>
      <c r="D84" s="44"/>
      <c r="E84" s="6" t="s">
        <v>82</v>
      </c>
      <c r="F84" s="12"/>
    </row>
    <row r="85" spans="1:10" ht="13.5" customHeight="1">
      <c r="A85" s="15"/>
      <c r="B85" s="44"/>
      <c r="C85" s="44"/>
      <c r="D85" s="44"/>
      <c r="E85" s="6"/>
      <c r="F85" s="6"/>
    </row>
    <row r="86" spans="1:10" ht="13.5" customHeight="1">
      <c r="A86" s="45" t="s">
        <v>63</v>
      </c>
      <c r="B86" s="48"/>
      <c r="C86" s="48"/>
      <c r="D86" s="48"/>
      <c r="E86" s="47"/>
      <c r="F86" s="47"/>
    </row>
    <row r="87" spans="1:10" ht="13.5" customHeight="1">
      <c r="A87" s="15" t="s">
        <v>64</v>
      </c>
      <c r="B87" s="44">
        <v>7</v>
      </c>
      <c r="C87" s="44">
        <v>17</v>
      </c>
      <c r="D87" s="44"/>
      <c r="E87" s="6" t="s">
        <v>82</v>
      </c>
      <c r="F87" s="12"/>
    </row>
    <row r="88" spans="1:10" ht="13.5" customHeight="1">
      <c r="A88" s="15" t="s">
        <v>65</v>
      </c>
      <c r="B88" s="44">
        <v>15</v>
      </c>
      <c r="C88" s="44">
        <v>16</v>
      </c>
      <c r="D88" s="44"/>
      <c r="E88" s="6" t="s">
        <v>82</v>
      </c>
      <c r="F88" s="12"/>
    </row>
    <row r="89" spans="1:10" ht="13.5" customHeight="1">
      <c r="A89" s="15" t="s">
        <v>66</v>
      </c>
      <c r="B89" s="44">
        <v>28</v>
      </c>
      <c r="C89" s="44">
        <v>36</v>
      </c>
      <c r="D89" s="44"/>
      <c r="E89" s="6" t="s">
        <v>82</v>
      </c>
      <c r="F89" s="12"/>
    </row>
    <row r="90" spans="1:10" ht="13.5" customHeight="1">
      <c r="A90" s="15" t="s">
        <v>67</v>
      </c>
      <c r="B90" s="44">
        <v>22</v>
      </c>
      <c r="C90" s="44">
        <v>18</v>
      </c>
      <c r="D90" s="44"/>
      <c r="E90" s="6" t="s">
        <v>82</v>
      </c>
      <c r="F90" s="6"/>
    </row>
    <row r="91" spans="1:10" ht="13.5" customHeight="1">
      <c r="A91" s="15" t="s">
        <v>68</v>
      </c>
      <c r="B91" s="44">
        <v>10</v>
      </c>
      <c r="C91" s="44">
        <v>11</v>
      </c>
      <c r="D91" s="44"/>
      <c r="E91" s="6" t="s">
        <v>82</v>
      </c>
      <c r="F91" s="12"/>
      <c r="J91" s="2" t="s">
        <v>69</v>
      </c>
    </row>
    <row r="92" spans="1:10" ht="9.75" customHeight="1">
      <c r="A92" s="15"/>
      <c r="B92" s="44"/>
      <c r="C92" s="44"/>
      <c r="D92" s="44"/>
      <c r="E92" s="73"/>
      <c r="F92" s="73"/>
    </row>
  </sheetData>
  <mergeCells count="10">
    <mergeCell ref="A1:F1"/>
    <mergeCell ref="A2:F2"/>
    <mergeCell ref="A3:F3"/>
    <mergeCell ref="A6:F6"/>
    <mergeCell ref="A7:F7"/>
    <mergeCell ref="A8:F8"/>
    <mergeCell ref="A9:F9"/>
    <mergeCell ref="A10:F10"/>
    <mergeCell ref="A5:F5"/>
    <mergeCell ref="A4:F4"/>
  </mergeCells>
  <pageMargins left="0.511811024" right="0.511811024" top="0.78740157499999996" bottom="0.78740157499999996" header="0.31496062000000002" footer="0.31496062000000002"/>
  <pageSetup paperSize="9" scale="58" orientation="portrait" verticalDpi="599" r:id="rId1"/>
  <colBreaks count="1" manualBreakCount="1">
    <brk id="6" max="9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1"/>
  <sheetViews>
    <sheetView view="pageBreakPreview" zoomScaleNormal="160" zoomScaleSheetLayoutView="100" workbookViewId="0">
      <selection activeCell="H15" sqref="H15"/>
    </sheetView>
  </sheetViews>
  <sheetFormatPr defaultColWidth="30.85546875" defaultRowHeight="15"/>
  <cols>
    <col min="1" max="1" width="38.5703125" customWidth="1"/>
    <col min="2" max="3" width="16.28515625" style="43" bestFit="1" customWidth="1"/>
    <col min="4" max="5" width="16.28515625" bestFit="1" customWidth="1"/>
    <col min="6" max="6" width="13.28515625" style="28" customWidth="1"/>
    <col min="7" max="7" width="13.7109375" customWidth="1"/>
    <col min="8" max="8" width="31" customWidth="1"/>
  </cols>
  <sheetData>
    <row r="1" spans="1:13">
      <c r="A1" s="344" t="s">
        <v>70</v>
      </c>
      <c r="B1" s="344"/>
      <c r="C1" s="344"/>
      <c r="D1" s="344"/>
      <c r="E1" s="344"/>
      <c r="F1" s="344"/>
      <c r="G1" s="344"/>
      <c r="H1" s="344"/>
      <c r="I1" s="1"/>
      <c r="J1" s="1"/>
      <c r="K1" s="1"/>
    </row>
    <row r="2" spans="1:13">
      <c r="A2" s="344" t="s">
        <v>191</v>
      </c>
      <c r="B2" s="344"/>
      <c r="C2" s="344"/>
      <c r="D2" s="344"/>
      <c r="E2" s="344"/>
      <c r="F2" s="344"/>
      <c r="G2" s="344"/>
      <c r="H2" s="344"/>
      <c r="I2" s="1"/>
      <c r="J2" s="8"/>
      <c r="K2" s="8"/>
    </row>
    <row r="3" spans="1:13" ht="9" customHeight="1">
      <c r="A3" s="391"/>
      <c r="B3" s="391"/>
      <c r="C3" s="391"/>
      <c r="D3" s="391"/>
      <c r="E3" s="391"/>
      <c r="F3" s="391"/>
      <c r="G3" s="391"/>
      <c r="H3" s="391"/>
      <c r="I3" s="8"/>
      <c r="J3" s="8"/>
      <c r="K3" s="8"/>
    </row>
    <row r="4" spans="1:13" ht="39.75" customHeight="1">
      <c r="A4" s="343" t="s">
        <v>71</v>
      </c>
      <c r="B4" s="343"/>
      <c r="C4" s="343"/>
      <c r="D4" s="343"/>
      <c r="E4" s="343"/>
      <c r="F4" s="343"/>
      <c r="G4" s="343"/>
      <c r="H4" s="343"/>
      <c r="I4" s="11"/>
      <c r="J4" s="11"/>
      <c r="K4" s="11"/>
      <c r="L4" s="11"/>
      <c r="M4" s="4"/>
    </row>
    <row r="5" spans="1:13" ht="26.25" customHeight="1">
      <c r="A5" s="343" t="s">
        <v>166</v>
      </c>
      <c r="B5" s="343"/>
      <c r="C5" s="343"/>
      <c r="D5" s="343"/>
      <c r="E5" s="343"/>
      <c r="F5" s="343"/>
      <c r="G5" s="343"/>
      <c r="H5" s="343"/>
      <c r="I5" s="4"/>
      <c r="J5" s="4"/>
      <c r="K5" s="4"/>
      <c r="L5" s="4"/>
      <c r="M5" s="4"/>
    </row>
    <row r="6" spans="1:13" ht="13.5" customHeight="1">
      <c r="A6" s="343"/>
      <c r="B6" s="343"/>
      <c r="C6" s="343"/>
      <c r="D6" s="343"/>
      <c r="E6" s="343"/>
      <c r="F6" s="343"/>
      <c r="G6" s="343"/>
      <c r="H6" s="343"/>
      <c r="I6" s="4"/>
      <c r="J6" s="4"/>
      <c r="K6" s="4"/>
      <c r="L6" s="4"/>
      <c r="M6" s="4"/>
    </row>
    <row r="7" spans="1:13" ht="13.5" customHeight="1">
      <c r="A7" s="342" t="s">
        <v>167</v>
      </c>
      <c r="B7" s="342"/>
      <c r="C7" s="342"/>
      <c r="D7" s="342"/>
      <c r="E7" s="342"/>
      <c r="F7" s="342"/>
      <c r="G7" s="342"/>
      <c r="H7" s="342"/>
      <c r="I7" s="4"/>
      <c r="J7" s="4"/>
      <c r="K7" s="4"/>
      <c r="L7" s="4"/>
      <c r="M7" s="4"/>
    </row>
    <row r="8" spans="1:13" ht="13.5" customHeight="1">
      <c r="A8" s="342" t="s">
        <v>86</v>
      </c>
      <c r="B8" s="342"/>
      <c r="C8" s="342"/>
      <c r="D8" s="342"/>
      <c r="E8" s="342"/>
      <c r="F8" s="342"/>
      <c r="G8" s="342"/>
      <c r="H8" s="342"/>
      <c r="I8" s="4"/>
      <c r="J8" s="4"/>
      <c r="K8" s="4"/>
      <c r="L8" s="4"/>
      <c r="M8" s="4"/>
    </row>
    <row r="9" spans="1:13" ht="17.25" customHeight="1">
      <c r="A9" s="342" t="s">
        <v>508</v>
      </c>
      <c r="B9" s="342"/>
      <c r="C9" s="342"/>
      <c r="D9" s="342"/>
      <c r="E9" s="342"/>
      <c r="F9" s="342"/>
      <c r="G9" s="342"/>
      <c r="H9" s="342"/>
      <c r="I9" s="4"/>
      <c r="J9" s="4"/>
      <c r="K9" s="4"/>
      <c r="L9" s="4"/>
      <c r="M9" s="4"/>
    </row>
    <row r="10" spans="1:13" ht="30">
      <c r="A10" s="22" t="s">
        <v>72</v>
      </c>
      <c r="B10" s="22" t="s">
        <v>178</v>
      </c>
      <c r="C10" s="22" t="s">
        <v>179</v>
      </c>
      <c r="D10" s="22" t="s">
        <v>185</v>
      </c>
      <c r="E10" s="22" t="s">
        <v>186</v>
      </c>
      <c r="F10" s="23" t="s">
        <v>184</v>
      </c>
      <c r="G10" s="23" t="s">
        <v>73</v>
      </c>
      <c r="H10" s="382" t="s">
        <v>630</v>
      </c>
    </row>
    <row r="11" spans="1:13" ht="7.5" customHeight="1">
      <c r="A11" s="15"/>
      <c r="B11" s="15"/>
      <c r="C11" s="15"/>
      <c r="D11" s="15"/>
      <c r="E11" s="44"/>
      <c r="F11" s="44"/>
      <c r="G11" s="6"/>
      <c r="H11" s="383"/>
    </row>
    <row r="12" spans="1:13">
      <c r="A12" s="70" t="s">
        <v>0</v>
      </c>
      <c r="B12" s="142" t="s">
        <v>334</v>
      </c>
      <c r="C12" s="142" t="s">
        <v>335</v>
      </c>
      <c r="D12" s="142" t="s">
        <v>336</v>
      </c>
      <c r="E12" s="143" t="s">
        <v>337</v>
      </c>
      <c r="F12" s="110"/>
      <c r="G12" s="92" t="s">
        <v>76</v>
      </c>
      <c r="H12" s="92"/>
    </row>
    <row r="13" spans="1:13" ht="13.5" customHeight="1">
      <c r="A13" s="15" t="s">
        <v>1</v>
      </c>
      <c r="B13" s="140" t="s">
        <v>235</v>
      </c>
      <c r="C13" s="140" t="s">
        <v>236</v>
      </c>
      <c r="D13" s="149" t="s">
        <v>237</v>
      </c>
      <c r="E13" s="144">
        <v>62.46</v>
      </c>
      <c r="F13" s="6"/>
      <c r="G13" s="6" t="s">
        <v>76</v>
      </c>
      <c r="H13" s="12"/>
    </row>
    <row r="14" spans="1:13" ht="13.5" customHeight="1">
      <c r="A14" s="15" t="s">
        <v>2</v>
      </c>
      <c r="B14" s="140" t="s">
        <v>370</v>
      </c>
      <c r="C14" s="140" t="s">
        <v>371</v>
      </c>
      <c r="D14" s="149" t="s">
        <v>372</v>
      </c>
      <c r="E14" s="144">
        <v>71.78</v>
      </c>
      <c r="F14" s="6"/>
      <c r="G14" s="6" t="s">
        <v>76</v>
      </c>
      <c r="H14" s="6"/>
    </row>
    <row r="15" spans="1:13" ht="13.5" customHeight="1">
      <c r="A15" s="15" t="s">
        <v>3</v>
      </c>
      <c r="B15" s="140" t="s">
        <v>373</v>
      </c>
      <c r="C15" s="140" t="s">
        <v>374</v>
      </c>
      <c r="D15" s="149" t="s">
        <v>375</v>
      </c>
      <c r="E15" s="144">
        <v>24.49</v>
      </c>
      <c r="F15" s="6"/>
      <c r="G15" s="6" t="s">
        <v>76</v>
      </c>
      <c r="H15" s="12"/>
    </row>
    <row r="16" spans="1:13" ht="13.5" customHeight="1">
      <c r="A16" s="15" t="s">
        <v>4</v>
      </c>
      <c r="B16" s="140" t="s">
        <v>244</v>
      </c>
      <c r="C16" s="140" t="s">
        <v>376</v>
      </c>
      <c r="D16" s="149" t="s">
        <v>377</v>
      </c>
      <c r="E16" s="144">
        <v>100</v>
      </c>
      <c r="F16" s="6"/>
      <c r="G16" s="6" t="s">
        <v>76</v>
      </c>
      <c r="H16" s="12"/>
    </row>
    <row r="17" spans="1:8" ht="13.5" customHeight="1">
      <c r="A17" s="15" t="s">
        <v>5</v>
      </c>
      <c r="B17" s="140" t="s">
        <v>378</v>
      </c>
      <c r="C17" s="140" t="s">
        <v>379</v>
      </c>
      <c r="D17" s="149" t="s">
        <v>380</v>
      </c>
      <c r="E17" s="144">
        <v>42.59</v>
      </c>
      <c r="F17" s="6"/>
      <c r="G17" s="6" t="s">
        <v>76</v>
      </c>
      <c r="H17" s="6"/>
    </row>
    <row r="18" spans="1:8" ht="13.5" customHeight="1">
      <c r="A18" s="15" t="s">
        <v>6</v>
      </c>
      <c r="B18" s="140" t="s">
        <v>381</v>
      </c>
      <c r="C18" s="140" t="s">
        <v>382</v>
      </c>
      <c r="D18" s="149" t="s">
        <v>383</v>
      </c>
      <c r="E18" s="144">
        <v>100</v>
      </c>
      <c r="F18" s="6"/>
      <c r="G18" s="6" t="s">
        <v>76</v>
      </c>
      <c r="H18" s="12"/>
    </row>
    <row r="19" spans="1:8" ht="13.5" customHeight="1">
      <c r="A19" s="15" t="s">
        <v>7</v>
      </c>
      <c r="B19" s="140" t="s">
        <v>384</v>
      </c>
      <c r="C19" s="140" t="s">
        <v>385</v>
      </c>
      <c r="D19" s="149" t="s">
        <v>386</v>
      </c>
      <c r="E19" s="144">
        <v>37</v>
      </c>
      <c r="F19" s="6"/>
      <c r="G19" s="6" t="s">
        <v>76</v>
      </c>
      <c r="H19" s="12"/>
    </row>
    <row r="20" spans="1:8" ht="13.5" customHeight="1">
      <c r="A20" s="15" t="s">
        <v>8</v>
      </c>
      <c r="B20" s="140" t="s">
        <v>387</v>
      </c>
      <c r="C20" s="140" t="s">
        <v>388</v>
      </c>
      <c r="D20" s="149" t="s">
        <v>389</v>
      </c>
      <c r="E20" s="144">
        <v>54.61</v>
      </c>
      <c r="F20" s="6"/>
      <c r="G20" s="6" t="s">
        <v>76</v>
      </c>
      <c r="H20" s="12"/>
    </row>
    <row r="21" spans="1:8" ht="13.5" customHeight="1">
      <c r="A21" s="15" t="s">
        <v>9</v>
      </c>
      <c r="B21" s="140" t="s">
        <v>390</v>
      </c>
      <c r="C21" s="140" t="s">
        <v>391</v>
      </c>
      <c r="D21" s="149" t="s">
        <v>392</v>
      </c>
      <c r="E21" s="144">
        <v>37.03</v>
      </c>
      <c r="F21" s="6"/>
      <c r="G21" s="6" t="s">
        <v>76</v>
      </c>
      <c r="H21" s="12"/>
    </row>
    <row r="22" spans="1:8" ht="13.5" customHeight="1">
      <c r="A22" s="15"/>
      <c r="B22" s="15"/>
      <c r="C22" s="15"/>
      <c r="D22" s="15"/>
      <c r="E22" s="59"/>
      <c r="F22" s="44"/>
      <c r="G22" s="72"/>
      <c r="H22" s="15"/>
    </row>
    <row r="23" spans="1:8" ht="13.5" customHeight="1">
      <c r="A23" s="45" t="s">
        <v>10</v>
      </c>
      <c r="B23" s="142" t="s">
        <v>338</v>
      </c>
      <c r="C23" s="142" t="s">
        <v>339</v>
      </c>
      <c r="D23" s="142" t="s">
        <v>340</v>
      </c>
      <c r="E23" s="143" t="s">
        <v>341</v>
      </c>
      <c r="F23" s="95"/>
      <c r="G23" s="95" t="s">
        <v>76</v>
      </c>
      <c r="H23" s="95"/>
    </row>
    <row r="24" spans="1:8" ht="13.5" customHeight="1">
      <c r="A24" s="15" t="s">
        <v>11</v>
      </c>
      <c r="B24" s="140" t="s">
        <v>393</v>
      </c>
      <c r="C24" s="140" t="s">
        <v>394</v>
      </c>
      <c r="D24" s="149" t="s">
        <v>395</v>
      </c>
      <c r="E24" s="144">
        <v>87.74</v>
      </c>
      <c r="F24" s="6"/>
      <c r="G24" s="6" t="s">
        <v>76</v>
      </c>
      <c r="H24" s="6"/>
    </row>
    <row r="25" spans="1:8" ht="13.5" customHeight="1">
      <c r="A25" s="15" t="s">
        <v>12</v>
      </c>
      <c r="B25" s="140" t="s">
        <v>244</v>
      </c>
      <c r="C25" s="140" t="s">
        <v>244</v>
      </c>
      <c r="D25" s="149" t="s">
        <v>244</v>
      </c>
      <c r="E25" s="144">
        <v>100</v>
      </c>
      <c r="F25" s="6"/>
      <c r="G25" s="6" t="s">
        <v>76</v>
      </c>
      <c r="H25" s="12"/>
    </row>
    <row r="26" spans="1:8" ht="13.5" customHeight="1">
      <c r="A26" s="15" t="s">
        <v>13</v>
      </c>
      <c r="B26" s="140" t="s">
        <v>396</v>
      </c>
      <c r="C26" s="140" t="s">
        <v>256</v>
      </c>
      <c r="D26" s="149" t="s">
        <v>397</v>
      </c>
      <c r="E26" s="144">
        <v>72.900000000000006</v>
      </c>
      <c r="F26" s="6"/>
      <c r="G26" s="6" t="s">
        <v>76</v>
      </c>
      <c r="H26" s="13"/>
    </row>
    <row r="27" spans="1:8" ht="13.5" customHeight="1">
      <c r="A27" s="15" t="s">
        <v>14</v>
      </c>
      <c r="B27" s="140" t="s">
        <v>398</v>
      </c>
      <c r="C27" s="140" t="s">
        <v>399</v>
      </c>
      <c r="D27" s="149" t="s">
        <v>400</v>
      </c>
      <c r="E27" s="144">
        <v>37.340000000000003</v>
      </c>
      <c r="F27" s="6"/>
      <c r="G27" s="6" t="s">
        <v>76</v>
      </c>
      <c r="H27" s="12"/>
    </row>
    <row r="28" spans="1:8" ht="13.5" customHeight="1">
      <c r="A28" s="15" t="s">
        <v>15</v>
      </c>
      <c r="B28" s="140" t="s">
        <v>401</v>
      </c>
      <c r="C28" s="140" t="s">
        <v>402</v>
      </c>
      <c r="D28" s="149" t="s">
        <v>403</v>
      </c>
      <c r="E28" s="144">
        <v>49.17</v>
      </c>
      <c r="F28" s="6"/>
      <c r="G28" s="6" t="s">
        <v>76</v>
      </c>
      <c r="H28" s="12"/>
    </row>
    <row r="29" spans="1:8" ht="13.5" customHeight="1">
      <c r="A29" s="15" t="s">
        <v>16</v>
      </c>
      <c r="B29" s="140" t="s">
        <v>404</v>
      </c>
      <c r="C29" s="140" t="s">
        <v>405</v>
      </c>
      <c r="D29" s="149" t="s">
        <v>406</v>
      </c>
      <c r="E29" s="144">
        <v>51.97</v>
      </c>
      <c r="F29" s="6"/>
      <c r="G29" s="6" t="s">
        <v>76</v>
      </c>
      <c r="H29" s="12"/>
    </row>
    <row r="30" spans="1:8" ht="13.5" customHeight="1">
      <c r="A30" s="15"/>
      <c r="B30" s="15"/>
      <c r="C30" s="15"/>
      <c r="D30" s="15"/>
      <c r="E30" s="59"/>
      <c r="F30" s="44"/>
      <c r="G30" s="72"/>
      <c r="H30" s="72"/>
    </row>
    <row r="31" spans="1:8" ht="13.5" customHeight="1">
      <c r="A31" s="45" t="s">
        <v>17</v>
      </c>
      <c r="B31" s="142" t="s">
        <v>342</v>
      </c>
      <c r="C31" s="142" t="s">
        <v>343</v>
      </c>
      <c r="D31" s="142" t="s">
        <v>344</v>
      </c>
      <c r="E31" s="143" t="s">
        <v>345</v>
      </c>
      <c r="F31" s="95"/>
      <c r="G31" s="95"/>
      <c r="H31" s="95"/>
    </row>
    <row r="32" spans="1:8" ht="13.5" customHeight="1">
      <c r="A32" s="15" t="s">
        <v>18</v>
      </c>
      <c r="B32" s="140" t="s">
        <v>407</v>
      </c>
      <c r="C32" s="140" t="s">
        <v>408</v>
      </c>
      <c r="D32" s="149" t="s">
        <v>409</v>
      </c>
      <c r="E32" s="144">
        <v>78.239999999999995</v>
      </c>
      <c r="F32" s="6"/>
      <c r="G32" s="6" t="s">
        <v>76</v>
      </c>
      <c r="H32" s="6"/>
    </row>
    <row r="33" spans="1:8" ht="13.5" customHeight="1">
      <c r="A33" s="15" t="s">
        <v>19</v>
      </c>
      <c r="B33" s="140" t="s">
        <v>244</v>
      </c>
      <c r="C33" s="140" t="s">
        <v>244</v>
      </c>
      <c r="D33" s="149" t="s">
        <v>244</v>
      </c>
      <c r="E33" s="144">
        <v>100</v>
      </c>
      <c r="F33" s="6"/>
      <c r="G33" s="6" t="s">
        <v>76</v>
      </c>
      <c r="H33" s="6"/>
    </row>
    <row r="34" spans="1:8" ht="13.5" customHeight="1">
      <c r="A34" s="15" t="s">
        <v>20</v>
      </c>
      <c r="B34" s="140" t="s">
        <v>410</v>
      </c>
      <c r="C34" s="140" t="s">
        <v>411</v>
      </c>
      <c r="D34" s="149" t="s">
        <v>412</v>
      </c>
      <c r="E34" s="144">
        <v>55.71</v>
      </c>
      <c r="F34" s="6"/>
      <c r="G34" s="6" t="s">
        <v>76</v>
      </c>
      <c r="H34" s="12"/>
    </row>
    <row r="35" spans="1:8" ht="13.5" customHeight="1">
      <c r="A35" s="15" t="s">
        <v>21</v>
      </c>
      <c r="B35" s="140" t="s">
        <v>244</v>
      </c>
      <c r="C35" s="140" t="s">
        <v>244</v>
      </c>
      <c r="D35" s="149" t="s">
        <v>244</v>
      </c>
      <c r="E35" s="144">
        <v>100</v>
      </c>
      <c r="F35" s="6"/>
      <c r="G35" s="6" t="s">
        <v>76</v>
      </c>
      <c r="H35" s="6"/>
    </row>
    <row r="36" spans="1:8" ht="13.5" customHeight="1">
      <c r="A36" s="15" t="s">
        <v>22</v>
      </c>
      <c r="B36" s="140" t="s">
        <v>413</v>
      </c>
      <c r="C36" s="140" t="s">
        <v>414</v>
      </c>
      <c r="D36" s="149" t="s">
        <v>415</v>
      </c>
      <c r="E36" s="144">
        <v>52.9</v>
      </c>
      <c r="F36" s="6"/>
      <c r="G36" s="6" t="s">
        <v>76</v>
      </c>
      <c r="H36" s="6"/>
    </row>
    <row r="37" spans="1:8" ht="13.5" customHeight="1">
      <c r="A37" s="15" t="s">
        <v>23</v>
      </c>
      <c r="B37" s="140" t="s">
        <v>244</v>
      </c>
      <c r="C37" s="140" t="s">
        <v>416</v>
      </c>
      <c r="D37" s="149" t="s">
        <v>417</v>
      </c>
      <c r="E37" s="144">
        <v>74.17</v>
      </c>
      <c r="F37" s="6"/>
      <c r="G37" s="6" t="s">
        <v>76</v>
      </c>
      <c r="H37" s="12"/>
    </row>
    <row r="38" spans="1:8" ht="13.5" customHeight="1">
      <c r="A38" s="15" t="s">
        <v>24</v>
      </c>
      <c r="B38" s="140" t="s">
        <v>418</v>
      </c>
      <c r="C38" s="140" t="s">
        <v>419</v>
      </c>
      <c r="D38" s="149" t="s">
        <v>420</v>
      </c>
      <c r="E38" s="144">
        <v>46.58</v>
      </c>
      <c r="F38" s="6"/>
      <c r="G38" s="6" t="s">
        <v>76</v>
      </c>
      <c r="H38" s="6"/>
    </row>
    <row r="39" spans="1:8" ht="13.5" customHeight="1">
      <c r="A39" s="15" t="s">
        <v>25</v>
      </c>
      <c r="B39" s="140" t="s">
        <v>271</v>
      </c>
      <c r="C39" s="140" t="s">
        <v>244</v>
      </c>
      <c r="D39" s="149" t="s">
        <v>421</v>
      </c>
      <c r="E39" s="144">
        <v>76.099999999999994</v>
      </c>
      <c r="F39" s="6"/>
      <c r="G39" s="6" t="s">
        <v>76</v>
      </c>
      <c r="H39" s="6"/>
    </row>
    <row r="40" spans="1:8" ht="13.5" customHeight="1">
      <c r="A40" s="15"/>
      <c r="B40" s="15"/>
      <c r="C40" s="15"/>
      <c r="D40" s="15"/>
      <c r="E40" s="59"/>
      <c r="F40" s="44"/>
      <c r="G40" s="72"/>
      <c r="H40" s="72"/>
    </row>
    <row r="41" spans="1:8" ht="29.25" customHeight="1">
      <c r="A41" s="57" t="s">
        <v>91</v>
      </c>
      <c r="B41" s="142" t="s">
        <v>346</v>
      </c>
      <c r="C41" s="142" t="s">
        <v>347</v>
      </c>
      <c r="D41" s="142" t="s">
        <v>348</v>
      </c>
      <c r="E41" s="143" t="s">
        <v>349</v>
      </c>
      <c r="F41" s="95"/>
      <c r="G41" s="93" t="s">
        <v>76</v>
      </c>
      <c r="H41" s="93"/>
    </row>
    <row r="42" spans="1:8" ht="13.5" customHeight="1">
      <c r="A42" s="15" t="s">
        <v>26</v>
      </c>
      <c r="B42" s="140" t="s">
        <v>422</v>
      </c>
      <c r="C42" s="140" t="s">
        <v>423</v>
      </c>
      <c r="D42" s="149" t="s">
        <v>424</v>
      </c>
      <c r="E42" s="144">
        <v>100</v>
      </c>
      <c r="F42" s="6"/>
      <c r="G42" s="6" t="s">
        <v>76</v>
      </c>
      <c r="H42" s="12"/>
    </row>
    <row r="43" spans="1:8" ht="13.5" customHeight="1">
      <c r="A43" s="15" t="s">
        <v>27</v>
      </c>
      <c r="B43" s="140" t="s">
        <v>425</v>
      </c>
      <c r="C43" s="140" t="s">
        <v>426</v>
      </c>
      <c r="D43" s="149" t="s">
        <v>427</v>
      </c>
      <c r="E43" s="144">
        <v>37.51</v>
      </c>
      <c r="F43" s="6"/>
      <c r="G43" s="6" t="s">
        <v>76</v>
      </c>
      <c r="H43" s="6"/>
    </row>
    <row r="44" spans="1:8" ht="13.5" customHeight="1">
      <c r="A44" s="15" t="s">
        <v>28</v>
      </c>
      <c r="B44" s="140" t="s">
        <v>428</v>
      </c>
      <c r="C44" s="140" t="s">
        <v>429</v>
      </c>
      <c r="D44" s="149" t="s">
        <v>430</v>
      </c>
      <c r="E44" s="144">
        <v>54.85</v>
      </c>
      <c r="F44" s="6"/>
      <c r="G44" s="6" t="s">
        <v>76</v>
      </c>
      <c r="H44" s="6"/>
    </row>
    <row r="45" spans="1:8" ht="13.5" customHeight="1">
      <c r="A45" s="15" t="s">
        <v>29</v>
      </c>
      <c r="B45" s="140" t="s">
        <v>431</v>
      </c>
      <c r="C45" s="140" t="s">
        <v>432</v>
      </c>
      <c r="D45" s="149" t="s">
        <v>433</v>
      </c>
      <c r="E45" s="144">
        <v>76.069999999999993</v>
      </c>
      <c r="F45" s="6"/>
      <c r="G45" s="6" t="s">
        <v>76</v>
      </c>
      <c r="H45" s="6"/>
    </row>
    <row r="46" spans="1:8" ht="13.5" customHeight="1">
      <c r="A46" s="15" t="s">
        <v>30</v>
      </c>
      <c r="B46" s="140" t="s">
        <v>244</v>
      </c>
      <c r="C46" s="140" t="s">
        <v>244</v>
      </c>
      <c r="D46" s="149" t="s">
        <v>244</v>
      </c>
      <c r="E46" s="144">
        <v>100</v>
      </c>
      <c r="F46" s="6"/>
      <c r="G46" s="6" t="s">
        <v>76</v>
      </c>
      <c r="H46" s="12"/>
    </row>
    <row r="47" spans="1:8" ht="13.5" customHeight="1">
      <c r="A47" s="15" t="s">
        <v>31</v>
      </c>
      <c r="B47" s="140" t="s">
        <v>434</v>
      </c>
      <c r="C47" s="140" t="s">
        <v>435</v>
      </c>
      <c r="D47" s="149" t="s">
        <v>436</v>
      </c>
      <c r="E47" s="144">
        <v>23.53</v>
      </c>
      <c r="F47" s="6"/>
      <c r="G47" s="6" t="s">
        <v>76</v>
      </c>
      <c r="H47" s="12"/>
    </row>
    <row r="48" spans="1:8" ht="13.5" customHeight="1">
      <c r="A48" s="15" t="s">
        <v>32</v>
      </c>
      <c r="B48" s="140" t="s">
        <v>437</v>
      </c>
      <c r="C48" s="140" t="s">
        <v>438</v>
      </c>
      <c r="D48" s="149" t="s">
        <v>439</v>
      </c>
      <c r="E48" s="144">
        <v>28.64</v>
      </c>
      <c r="F48" s="6"/>
      <c r="G48" s="6" t="s">
        <v>76</v>
      </c>
      <c r="H48" s="12"/>
    </row>
    <row r="49" spans="1:8" ht="13.5" customHeight="1">
      <c r="A49" s="15" t="s">
        <v>33</v>
      </c>
      <c r="B49" s="140" t="s">
        <v>244</v>
      </c>
      <c r="C49" s="140" t="s">
        <v>244</v>
      </c>
      <c r="D49" s="149" t="s">
        <v>244</v>
      </c>
      <c r="E49" s="144">
        <v>100</v>
      </c>
      <c r="F49" s="6"/>
      <c r="G49" s="6" t="s">
        <v>76</v>
      </c>
      <c r="H49" s="12"/>
    </row>
    <row r="50" spans="1:8" ht="13.5" customHeight="1">
      <c r="A50" s="15" t="s">
        <v>34</v>
      </c>
      <c r="B50" s="140" t="s">
        <v>244</v>
      </c>
      <c r="C50" s="140" t="s">
        <v>244</v>
      </c>
      <c r="D50" s="149" t="s">
        <v>244</v>
      </c>
      <c r="E50" s="144">
        <v>100</v>
      </c>
      <c r="F50" s="6"/>
      <c r="G50" s="6" t="s">
        <v>76</v>
      </c>
      <c r="H50" s="12"/>
    </row>
    <row r="51" spans="1:8" ht="13.5" customHeight="1">
      <c r="A51" s="15" t="s">
        <v>35</v>
      </c>
      <c r="B51" s="140" t="s">
        <v>244</v>
      </c>
      <c r="C51" s="140" t="s">
        <v>244</v>
      </c>
      <c r="D51" s="149" t="s">
        <v>244</v>
      </c>
      <c r="E51" s="144">
        <v>100</v>
      </c>
      <c r="F51" s="6"/>
      <c r="G51" s="6" t="s">
        <v>76</v>
      </c>
      <c r="H51" s="12"/>
    </row>
    <row r="52" spans="1:8" ht="13.5" customHeight="1">
      <c r="A52" s="15" t="s">
        <v>36</v>
      </c>
      <c r="B52" s="140" t="s">
        <v>440</v>
      </c>
      <c r="C52" s="140" t="s">
        <v>441</v>
      </c>
      <c r="D52" s="149" t="s">
        <v>442</v>
      </c>
      <c r="E52" s="144">
        <v>55.86</v>
      </c>
      <c r="F52" s="6"/>
      <c r="G52" s="6" t="s">
        <v>76</v>
      </c>
      <c r="H52" s="12"/>
    </row>
    <row r="53" spans="1:8" ht="13.5" customHeight="1">
      <c r="A53" s="15" t="s">
        <v>37</v>
      </c>
      <c r="B53" s="140" t="s">
        <v>443</v>
      </c>
      <c r="C53" s="140" t="s">
        <v>444</v>
      </c>
      <c r="D53" s="149" t="s">
        <v>445</v>
      </c>
      <c r="E53" s="144">
        <v>61.94</v>
      </c>
      <c r="F53" s="6"/>
      <c r="G53" s="6" t="s">
        <v>76</v>
      </c>
      <c r="H53" s="12"/>
    </row>
    <row r="54" spans="1:8" ht="13.5" customHeight="1">
      <c r="A54" s="15"/>
      <c r="B54" s="15"/>
      <c r="C54" s="15"/>
      <c r="D54" s="15"/>
      <c r="E54" s="59"/>
      <c r="F54" s="44"/>
      <c r="G54" s="6"/>
      <c r="H54" s="72"/>
    </row>
    <row r="55" spans="1:8" ht="13.5" customHeight="1">
      <c r="A55" s="45" t="s">
        <v>38</v>
      </c>
      <c r="B55" s="142" t="s">
        <v>350</v>
      </c>
      <c r="C55" s="142" t="s">
        <v>351</v>
      </c>
      <c r="D55" s="142" t="s">
        <v>352</v>
      </c>
      <c r="E55" s="143" t="s">
        <v>353</v>
      </c>
      <c r="F55" s="95"/>
      <c r="G55" s="6" t="s">
        <v>76</v>
      </c>
      <c r="H55" s="95"/>
    </row>
    <row r="56" spans="1:8" ht="13.5" customHeight="1">
      <c r="A56" s="15" t="s">
        <v>39</v>
      </c>
      <c r="B56" s="140" t="s">
        <v>446</v>
      </c>
      <c r="C56" s="140" t="s">
        <v>447</v>
      </c>
      <c r="D56" s="149" t="s">
        <v>448</v>
      </c>
      <c r="E56" s="144">
        <v>70.05</v>
      </c>
      <c r="F56" s="6"/>
      <c r="G56" s="6" t="s">
        <v>76</v>
      </c>
      <c r="H56" s="12"/>
    </row>
    <row r="57" spans="1:8" ht="13.5" customHeight="1">
      <c r="A57" s="15" t="s">
        <v>40</v>
      </c>
      <c r="B57" s="140" t="s">
        <v>244</v>
      </c>
      <c r="C57" s="140" t="s">
        <v>244</v>
      </c>
      <c r="D57" s="149" t="s">
        <v>244</v>
      </c>
      <c r="E57" s="144">
        <v>100</v>
      </c>
      <c r="F57" s="6"/>
      <c r="G57" s="6" t="s">
        <v>76</v>
      </c>
      <c r="H57" s="12"/>
    </row>
    <row r="58" spans="1:8" ht="13.5" customHeight="1">
      <c r="A58" s="15" t="s">
        <v>41</v>
      </c>
      <c r="B58" s="140" t="s">
        <v>244</v>
      </c>
      <c r="C58" s="140" t="s">
        <v>244</v>
      </c>
      <c r="D58" s="149" t="s">
        <v>244</v>
      </c>
      <c r="E58" s="144">
        <v>100</v>
      </c>
      <c r="F58" s="6"/>
      <c r="G58" s="6" t="s">
        <v>76</v>
      </c>
      <c r="H58" s="12"/>
    </row>
    <row r="59" spans="1:8" ht="13.5" customHeight="1">
      <c r="A59" s="15" t="s">
        <v>42</v>
      </c>
      <c r="B59" s="140" t="s">
        <v>244</v>
      </c>
      <c r="C59" s="140" t="s">
        <v>244</v>
      </c>
      <c r="D59" s="149" t="s">
        <v>244</v>
      </c>
      <c r="E59" s="144">
        <v>100</v>
      </c>
      <c r="F59" s="6"/>
      <c r="G59" s="6" t="s">
        <v>76</v>
      </c>
      <c r="H59" s="12"/>
    </row>
    <row r="60" spans="1:8" ht="13.5" customHeight="1">
      <c r="A60" s="15" t="s">
        <v>43</v>
      </c>
      <c r="B60" s="140" t="s">
        <v>244</v>
      </c>
      <c r="C60" s="140" t="s">
        <v>244</v>
      </c>
      <c r="D60" s="149" t="s">
        <v>244</v>
      </c>
      <c r="E60" s="144">
        <v>100</v>
      </c>
      <c r="F60" s="6"/>
      <c r="G60" s="6" t="s">
        <v>76</v>
      </c>
      <c r="H60" s="12"/>
    </row>
    <row r="61" spans="1:8" ht="13.5" customHeight="1" thickBot="1">
      <c r="A61" s="15" t="s">
        <v>44</v>
      </c>
      <c r="B61" s="147" t="s">
        <v>449</v>
      </c>
      <c r="C61" s="147" t="s">
        <v>450</v>
      </c>
      <c r="D61" s="150" t="s">
        <v>451</v>
      </c>
      <c r="E61" s="144">
        <v>63.74</v>
      </c>
      <c r="F61" s="6"/>
      <c r="G61" s="6" t="s">
        <v>76</v>
      </c>
      <c r="H61" s="12"/>
    </row>
    <row r="62" spans="1:8" ht="13.5" customHeight="1">
      <c r="A62" s="44"/>
      <c r="B62" s="44"/>
      <c r="C62" s="44"/>
      <c r="D62" s="44"/>
      <c r="E62" s="59"/>
      <c r="F62" s="44"/>
      <c r="G62" s="73"/>
      <c r="H62" s="73"/>
    </row>
    <row r="63" spans="1:8" ht="13.5" customHeight="1">
      <c r="A63" s="45" t="s">
        <v>45</v>
      </c>
      <c r="B63" s="146" t="s">
        <v>354</v>
      </c>
      <c r="C63" s="146" t="s">
        <v>355</v>
      </c>
      <c r="D63" s="146" t="s">
        <v>356</v>
      </c>
      <c r="E63" s="151" t="s">
        <v>357</v>
      </c>
      <c r="F63" s="95"/>
      <c r="G63" s="93"/>
      <c r="H63" s="93"/>
    </row>
    <row r="64" spans="1:8" ht="13.5" customHeight="1">
      <c r="A64" s="15" t="s">
        <v>47</v>
      </c>
      <c r="B64" s="140" t="s">
        <v>452</v>
      </c>
      <c r="C64" s="140" t="s">
        <v>453</v>
      </c>
      <c r="D64" s="149" t="s">
        <v>454</v>
      </c>
      <c r="E64" s="144">
        <v>77.64</v>
      </c>
      <c r="F64" s="6"/>
      <c r="G64" s="6" t="s">
        <v>76</v>
      </c>
      <c r="H64" s="12"/>
    </row>
    <row r="65" spans="1:8" ht="13.5" customHeight="1">
      <c r="A65" s="15" t="s">
        <v>50</v>
      </c>
      <c r="B65" s="140" t="s">
        <v>455</v>
      </c>
      <c r="C65" s="140" t="s">
        <v>456</v>
      </c>
      <c r="D65" s="149" t="s">
        <v>457</v>
      </c>
      <c r="E65" s="144">
        <v>19.079999999999998</v>
      </c>
      <c r="F65" s="6"/>
      <c r="G65" s="6" t="s">
        <v>76</v>
      </c>
      <c r="H65" s="6"/>
    </row>
    <row r="66" spans="1:8" ht="13.5" customHeight="1">
      <c r="A66" s="15" t="s">
        <v>49</v>
      </c>
      <c r="B66" s="140" t="s">
        <v>458</v>
      </c>
      <c r="C66" s="140" t="s">
        <v>459</v>
      </c>
      <c r="D66" s="149" t="s">
        <v>460</v>
      </c>
      <c r="E66" s="144">
        <v>62.1</v>
      </c>
      <c r="F66" s="6"/>
      <c r="G66" s="6" t="s">
        <v>76</v>
      </c>
      <c r="H66" s="6"/>
    </row>
    <row r="67" spans="1:8" ht="13.5" customHeight="1">
      <c r="A67" s="15" t="s">
        <v>48</v>
      </c>
      <c r="B67" s="140" t="s">
        <v>296</v>
      </c>
      <c r="C67" s="140" t="s">
        <v>297</v>
      </c>
      <c r="D67" s="149" t="s">
        <v>298</v>
      </c>
      <c r="E67" s="144">
        <v>83.69</v>
      </c>
      <c r="F67" s="6"/>
      <c r="G67" s="6" t="s">
        <v>76</v>
      </c>
      <c r="H67" s="12"/>
    </row>
    <row r="68" spans="1:8" ht="13.5" customHeight="1">
      <c r="A68" s="15" t="s">
        <v>46</v>
      </c>
      <c r="B68" s="140" t="s">
        <v>461</v>
      </c>
      <c r="C68" s="140" t="s">
        <v>462</v>
      </c>
      <c r="D68" s="149" t="s">
        <v>463</v>
      </c>
      <c r="E68" s="144">
        <v>42.72</v>
      </c>
      <c r="F68" s="6"/>
      <c r="G68" s="6" t="s">
        <v>76</v>
      </c>
      <c r="H68" s="12"/>
    </row>
    <row r="69" spans="1:8" ht="13.5" customHeight="1">
      <c r="A69" s="15"/>
      <c r="B69" s="15"/>
      <c r="C69" s="15"/>
      <c r="D69" s="15"/>
      <c r="E69" s="59"/>
      <c r="F69" s="44"/>
      <c r="G69" s="6"/>
      <c r="H69" s="72"/>
    </row>
    <row r="70" spans="1:8" ht="13.5" customHeight="1">
      <c r="A70" s="45" t="s">
        <v>51</v>
      </c>
      <c r="B70" s="142" t="s">
        <v>358</v>
      </c>
      <c r="C70" s="142" t="s">
        <v>359</v>
      </c>
      <c r="D70" s="142" t="s">
        <v>360</v>
      </c>
      <c r="E70" s="143" t="s">
        <v>361</v>
      </c>
      <c r="F70" s="95"/>
      <c r="G70" s="6" t="s">
        <v>76</v>
      </c>
      <c r="H70" s="95"/>
    </row>
    <row r="71" spans="1:8" ht="13.5" customHeight="1">
      <c r="A71" s="15" t="s">
        <v>54</v>
      </c>
      <c r="B71" s="140" t="s">
        <v>464</v>
      </c>
      <c r="C71" s="140" t="s">
        <v>465</v>
      </c>
      <c r="D71" s="149" t="s">
        <v>466</v>
      </c>
      <c r="E71" s="144">
        <v>36.82</v>
      </c>
      <c r="F71" s="6"/>
      <c r="G71" s="6" t="s">
        <v>76</v>
      </c>
      <c r="H71" s="12"/>
    </row>
    <row r="72" spans="1:8" ht="13.5" customHeight="1">
      <c r="A72" s="15" t="s">
        <v>52</v>
      </c>
      <c r="B72" s="140" t="s">
        <v>467</v>
      </c>
      <c r="C72" s="140" t="s">
        <v>468</v>
      </c>
      <c r="D72" s="149" t="s">
        <v>469</v>
      </c>
      <c r="E72" s="144">
        <v>70.08</v>
      </c>
      <c r="F72" s="6"/>
      <c r="G72" s="6" t="s">
        <v>76</v>
      </c>
      <c r="H72" s="6"/>
    </row>
    <row r="73" spans="1:8" ht="13.5" customHeight="1">
      <c r="A73" s="15" t="s">
        <v>53</v>
      </c>
      <c r="B73" s="140" t="s">
        <v>470</v>
      </c>
      <c r="C73" s="140" t="s">
        <v>471</v>
      </c>
      <c r="D73" s="149" t="s">
        <v>472</v>
      </c>
      <c r="E73" s="144">
        <v>100</v>
      </c>
      <c r="F73" s="6"/>
      <c r="G73" s="6" t="s">
        <v>76</v>
      </c>
      <c r="H73" s="6"/>
    </row>
    <row r="74" spans="1:8" ht="13.5" customHeight="1">
      <c r="A74" s="15" t="s">
        <v>56</v>
      </c>
      <c r="B74" s="140" t="s">
        <v>473</v>
      </c>
      <c r="C74" s="140" t="s">
        <v>474</v>
      </c>
      <c r="D74" s="149" t="s">
        <v>475</v>
      </c>
      <c r="E74" s="144">
        <v>64.349999999999994</v>
      </c>
      <c r="F74" s="6"/>
      <c r="G74" s="6" t="s">
        <v>76</v>
      </c>
      <c r="H74" s="12"/>
    </row>
    <row r="75" spans="1:8" ht="13.5" customHeight="1">
      <c r="A75" s="15" t="s">
        <v>57</v>
      </c>
      <c r="B75" s="140" t="s">
        <v>476</v>
      </c>
      <c r="C75" s="140" t="s">
        <v>477</v>
      </c>
      <c r="D75" s="149" t="s">
        <v>478</v>
      </c>
      <c r="E75" s="144">
        <v>46.76</v>
      </c>
      <c r="F75" s="6"/>
      <c r="G75" s="6" t="s">
        <v>76</v>
      </c>
      <c r="H75" s="12"/>
    </row>
    <row r="76" spans="1:8" ht="13.5" customHeight="1">
      <c r="A76" s="15" t="s">
        <v>55</v>
      </c>
      <c r="B76" s="140" t="s">
        <v>479</v>
      </c>
      <c r="C76" s="140" t="s">
        <v>480</v>
      </c>
      <c r="D76" s="149" t="s">
        <v>481</v>
      </c>
      <c r="E76" s="144">
        <v>84.63</v>
      </c>
      <c r="F76" s="6"/>
      <c r="G76" s="6" t="s">
        <v>76</v>
      </c>
      <c r="H76" s="12"/>
    </row>
    <row r="77" spans="1:8" ht="13.5" customHeight="1">
      <c r="A77" s="15"/>
      <c r="B77" s="15"/>
      <c r="C77" s="15"/>
      <c r="D77" s="15"/>
      <c r="E77" s="59"/>
      <c r="F77" s="44"/>
      <c r="G77" s="6"/>
      <c r="H77" s="72"/>
    </row>
    <row r="78" spans="1:8" ht="13.5" customHeight="1">
      <c r="A78" s="45" t="s">
        <v>90</v>
      </c>
      <c r="B78" s="142" t="s">
        <v>362</v>
      </c>
      <c r="C78" s="142" t="s">
        <v>363</v>
      </c>
      <c r="D78" s="142" t="s">
        <v>364</v>
      </c>
      <c r="E78" s="143" t="s">
        <v>365</v>
      </c>
      <c r="F78" s="6"/>
      <c r="G78" s="6" t="s">
        <v>76</v>
      </c>
      <c r="H78" s="6"/>
    </row>
    <row r="79" spans="1:8" ht="13.5" customHeight="1">
      <c r="A79" s="15" t="s">
        <v>58</v>
      </c>
      <c r="B79" s="140" t="s">
        <v>482</v>
      </c>
      <c r="C79" s="140" t="s">
        <v>483</v>
      </c>
      <c r="D79" s="149" t="s">
        <v>484</v>
      </c>
      <c r="E79" s="144">
        <v>61.17</v>
      </c>
      <c r="F79" s="6"/>
      <c r="G79" s="6" t="s">
        <v>76</v>
      </c>
      <c r="H79" s="6"/>
    </row>
    <row r="80" spans="1:8" ht="13.5" customHeight="1">
      <c r="A80" s="15" t="s">
        <v>59</v>
      </c>
      <c r="B80" s="140" t="s">
        <v>485</v>
      </c>
      <c r="C80" s="140" t="s">
        <v>486</v>
      </c>
      <c r="D80" s="149" t="s">
        <v>487</v>
      </c>
      <c r="E80" s="144">
        <v>45.06</v>
      </c>
      <c r="F80" s="6"/>
      <c r="G80" s="6" t="s">
        <v>76</v>
      </c>
      <c r="H80" s="6"/>
    </row>
    <row r="81" spans="1:12" ht="13.5" customHeight="1">
      <c r="A81" s="15" t="s">
        <v>60</v>
      </c>
      <c r="B81" s="140" t="s">
        <v>488</v>
      </c>
      <c r="C81" s="140" t="s">
        <v>489</v>
      </c>
      <c r="D81" s="149" t="s">
        <v>490</v>
      </c>
      <c r="E81" s="144">
        <v>54.8</v>
      </c>
      <c r="F81" s="6"/>
      <c r="G81" s="6" t="s">
        <v>76</v>
      </c>
      <c r="H81" s="6"/>
    </row>
    <row r="82" spans="1:12" ht="13.5" customHeight="1">
      <c r="A82" s="15" t="s">
        <v>61</v>
      </c>
      <c r="B82" s="140" t="s">
        <v>491</v>
      </c>
      <c r="C82" s="140" t="s">
        <v>492</v>
      </c>
      <c r="D82" s="149" t="s">
        <v>493</v>
      </c>
      <c r="E82" s="144">
        <v>53.11</v>
      </c>
      <c r="F82" s="6"/>
      <c r="G82" s="6" t="s">
        <v>76</v>
      </c>
      <c r="H82" s="12"/>
    </row>
    <row r="83" spans="1:12" ht="13.5" customHeight="1">
      <c r="A83" s="15" t="s">
        <v>62</v>
      </c>
      <c r="B83" s="140" t="s">
        <v>244</v>
      </c>
      <c r="C83" s="140" t="s">
        <v>244</v>
      </c>
      <c r="D83" s="149" t="s">
        <v>244</v>
      </c>
      <c r="E83" s="144">
        <v>100</v>
      </c>
      <c r="F83" s="6"/>
      <c r="G83" s="6" t="s">
        <v>76</v>
      </c>
      <c r="H83" s="6"/>
    </row>
    <row r="84" spans="1:12" ht="13.5" customHeight="1">
      <c r="A84" s="15"/>
      <c r="B84" s="15"/>
      <c r="C84" s="15"/>
      <c r="D84" s="15"/>
      <c r="E84" s="59"/>
      <c r="F84" s="44"/>
      <c r="G84" s="6"/>
      <c r="H84" s="6"/>
    </row>
    <row r="85" spans="1:12" ht="13.5" customHeight="1" thickBot="1">
      <c r="A85" s="45" t="s">
        <v>63</v>
      </c>
      <c r="B85" s="148" t="s">
        <v>366</v>
      </c>
      <c r="C85" s="148" t="s">
        <v>367</v>
      </c>
      <c r="D85" s="148" t="s">
        <v>368</v>
      </c>
      <c r="E85" s="152" t="s">
        <v>369</v>
      </c>
      <c r="F85" s="6"/>
      <c r="G85" s="6" t="s">
        <v>76</v>
      </c>
      <c r="H85" s="95"/>
    </row>
    <row r="86" spans="1:12" ht="13.5" customHeight="1">
      <c r="A86" s="15" t="s">
        <v>64</v>
      </c>
      <c r="B86" s="140" t="s">
        <v>494</v>
      </c>
      <c r="C86" s="140" t="s">
        <v>495</v>
      </c>
      <c r="D86" s="149" t="s">
        <v>496</v>
      </c>
      <c r="E86" s="144">
        <v>49.21</v>
      </c>
      <c r="F86" s="6"/>
      <c r="G86" s="6" t="s">
        <v>76</v>
      </c>
      <c r="H86" s="12"/>
    </row>
    <row r="87" spans="1:12" ht="13.5" customHeight="1">
      <c r="A87" s="15" t="s">
        <v>65</v>
      </c>
      <c r="B87" s="140" t="s">
        <v>322</v>
      </c>
      <c r="C87" s="140" t="s">
        <v>323</v>
      </c>
      <c r="D87" s="149" t="s">
        <v>324</v>
      </c>
      <c r="E87" s="144">
        <v>77.849999999999994</v>
      </c>
      <c r="F87" s="6"/>
      <c r="G87" s="6" t="s">
        <v>76</v>
      </c>
      <c r="H87" s="12"/>
    </row>
    <row r="88" spans="1:12" ht="13.5" customHeight="1">
      <c r="A88" s="15" t="s">
        <v>66</v>
      </c>
      <c r="B88" s="140" t="s">
        <v>497</v>
      </c>
      <c r="C88" s="140" t="s">
        <v>498</v>
      </c>
      <c r="D88" s="149" t="s">
        <v>499</v>
      </c>
      <c r="E88" s="144">
        <v>79.08</v>
      </c>
      <c r="F88" s="6"/>
      <c r="G88" s="6" t="s">
        <v>76</v>
      </c>
      <c r="H88" s="12"/>
    </row>
    <row r="89" spans="1:12" ht="13.5" customHeight="1">
      <c r="A89" s="15" t="s">
        <v>67</v>
      </c>
      <c r="B89" s="140" t="s">
        <v>500</v>
      </c>
      <c r="C89" s="140" t="s">
        <v>501</v>
      </c>
      <c r="D89" s="149" t="s">
        <v>502</v>
      </c>
      <c r="E89" s="144">
        <v>44.81</v>
      </c>
      <c r="F89" s="6"/>
      <c r="G89" s="6" t="s">
        <v>76</v>
      </c>
      <c r="H89" s="6"/>
    </row>
    <row r="90" spans="1:12" ht="13.5" customHeight="1">
      <c r="A90" s="15" t="s">
        <v>68</v>
      </c>
      <c r="B90" s="140" t="s">
        <v>503</v>
      </c>
      <c r="C90" s="140" t="s">
        <v>504</v>
      </c>
      <c r="D90" s="149" t="s">
        <v>505</v>
      </c>
      <c r="E90" s="144">
        <v>87.39</v>
      </c>
      <c r="F90" s="6"/>
      <c r="G90" s="6" t="s">
        <v>76</v>
      </c>
      <c r="H90" s="12"/>
      <c r="L90" s="2" t="s">
        <v>69</v>
      </c>
    </row>
    <row r="91" spans="1:12" ht="9.75" customHeight="1">
      <c r="A91" s="16"/>
      <c r="B91" s="41"/>
      <c r="C91" s="41"/>
      <c r="D91" s="5"/>
      <c r="E91" s="50"/>
      <c r="F91" s="9"/>
      <c r="G91" s="7"/>
      <c r="H91" s="14"/>
    </row>
  </sheetData>
  <mergeCells count="10">
    <mergeCell ref="H10:H11"/>
    <mergeCell ref="A9:H9"/>
    <mergeCell ref="A3:H3"/>
    <mergeCell ref="A7:H7"/>
    <mergeCell ref="A1:H1"/>
    <mergeCell ref="A2:H2"/>
    <mergeCell ref="A4:H4"/>
    <mergeCell ref="A5:H5"/>
    <mergeCell ref="A6:H6"/>
    <mergeCell ref="A8:H8"/>
  </mergeCells>
  <pageMargins left="0.51181102362204722" right="0.24" top="0.34" bottom="0.28000000000000003" header="0.17" footer="0.17"/>
  <pageSetup paperSize="9" scale="28"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view="pageBreakPreview" zoomScaleNormal="160" zoomScaleSheetLayoutView="100" workbookViewId="0">
      <selection activeCell="H16" sqref="H16"/>
    </sheetView>
  </sheetViews>
  <sheetFormatPr defaultColWidth="30.85546875" defaultRowHeight="14.25"/>
  <cols>
    <col min="1" max="1" width="36.140625" style="154" customWidth="1"/>
    <col min="2" max="2" width="14.85546875" style="154" customWidth="1"/>
    <col min="3" max="3" width="14.7109375" style="154" customWidth="1"/>
    <col min="4" max="4" width="15.5703125" style="154" customWidth="1"/>
    <col min="5" max="5" width="15" style="154" customWidth="1"/>
    <col min="6" max="6" width="10.85546875" style="154" bestFit="1" customWidth="1"/>
    <col min="7" max="7" width="13" style="154" customWidth="1"/>
    <col min="8" max="8" width="25.85546875" style="154" customWidth="1"/>
    <col min="9" max="16384" width="30.85546875" style="154"/>
  </cols>
  <sheetData>
    <row r="1" spans="1:13" ht="15">
      <c r="A1" s="346" t="s">
        <v>70</v>
      </c>
      <c r="B1" s="346"/>
      <c r="C1" s="346"/>
      <c r="D1" s="346"/>
      <c r="E1" s="346"/>
      <c r="F1" s="346"/>
      <c r="G1" s="346"/>
      <c r="H1" s="346"/>
      <c r="I1" s="162"/>
      <c r="J1" s="162"/>
      <c r="K1" s="162"/>
    </row>
    <row r="2" spans="1:13" ht="15">
      <c r="A2" s="346" t="s">
        <v>191</v>
      </c>
      <c r="B2" s="346"/>
      <c r="C2" s="346"/>
      <c r="D2" s="346"/>
      <c r="E2" s="346"/>
      <c r="F2" s="346"/>
      <c r="G2" s="346"/>
      <c r="H2" s="346"/>
      <c r="I2" s="162"/>
      <c r="J2" s="180"/>
      <c r="K2" s="180"/>
    </row>
    <row r="3" spans="1:13" ht="9" customHeight="1">
      <c r="A3" s="398"/>
      <c r="B3" s="398"/>
      <c r="C3" s="398"/>
      <c r="D3" s="398"/>
      <c r="E3" s="398"/>
      <c r="F3" s="398"/>
      <c r="G3" s="398"/>
      <c r="H3" s="398"/>
      <c r="I3" s="180"/>
      <c r="J3" s="180"/>
      <c r="K3" s="180"/>
    </row>
    <row r="4" spans="1:13" ht="38.25" customHeight="1">
      <c r="A4" s="348" t="s">
        <v>119</v>
      </c>
      <c r="B4" s="348"/>
      <c r="C4" s="348"/>
      <c r="D4" s="348"/>
      <c r="E4" s="348"/>
      <c r="F4" s="348"/>
      <c r="G4" s="348"/>
      <c r="H4" s="348"/>
      <c r="I4" s="163"/>
      <c r="J4" s="163"/>
      <c r="K4" s="163"/>
      <c r="L4" s="163"/>
      <c r="M4" s="164"/>
    </row>
    <row r="5" spans="1:13" ht="11.25" customHeight="1">
      <c r="A5" s="351"/>
      <c r="B5" s="351"/>
      <c r="C5" s="351"/>
      <c r="D5" s="351"/>
      <c r="E5" s="351"/>
      <c r="F5" s="351"/>
      <c r="G5" s="351"/>
      <c r="H5" s="351"/>
      <c r="I5" s="164"/>
      <c r="J5" s="164"/>
      <c r="K5" s="164"/>
      <c r="L5" s="164"/>
      <c r="M5" s="164"/>
    </row>
    <row r="6" spans="1:13" ht="54" customHeight="1">
      <c r="A6" s="348" t="s">
        <v>168</v>
      </c>
      <c r="B6" s="348"/>
      <c r="C6" s="348"/>
      <c r="D6" s="348"/>
      <c r="E6" s="348"/>
      <c r="F6" s="348"/>
      <c r="G6" s="348"/>
      <c r="H6" s="348"/>
      <c r="I6" s="164"/>
      <c r="J6" s="164"/>
      <c r="K6" s="164"/>
      <c r="L6" s="164"/>
      <c r="M6" s="164"/>
    </row>
    <row r="7" spans="1:13" ht="13.5" customHeight="1">
      <c r="A7" s="351"/>
      <c r="B7" s="351"/>
      <c r="C7" s="351"/>
      <c r="D7" s="351"/>
      <c r="E7" s="351"/>
      <c r="F7" s="351"/>
      <c r="G7" s="351"/>
      <c r="H7" s="351"/>
      <c r="I7" s="164"/>
      <c r="J7" s="164"/>
      <c r="K7" s="164"/>
      <c r="L7" s="164"/>
      <c r="M7" s="164"/>
    </row>
    <row r="8" spans="1:13" ht="24" customHeight="1">
      <c r="A8" s="352" t="s">
        <v>169</v>
      </c>
      <c r="B8" s="352"/>
      <c r="C8" s="352"/>
      <c r="D8" s="352"/>
      <c r="E8" s="352"/>
      <c r="F8" s="352"/>
      <c r="G8" s="352"/>
      <c r="H8" s="352"/>
      <c r="I8" s="164"/>
      <c r="J8" s="164"/>
      <c r="K8" s="164"/>
      <c r="L8" s="164"/>
      <c r="M8" s="164"/>
    </row>
    <row r="9" spans="1:13" ht="36.75" customHeight="1">
      <c r="A9" s="352" t="s">
        <v>525</v>
      </c>
      <c r="B9" s="352"/>
      <c r="C9" s="352"/>
      <c r="D9" s="352"/>
      <c r="E9" s="352"/>
      <c r="F9" s="352"/>
      <c r="G9" s="352"/>
      <c r="H9" s="352"/>
      <c r="I9" s="164"/>
      <c r="J9" s="164"/>
      <c r="K9" s="164"/>
      <c r="L9" s="164"/>
      <c r="M9" s="164"/>
    </row>
    <row r="10" spans="1:13" ht="39.75" customHeight="1">
      <c r="A10" s="353" t="s">
        <v>617</v>
      </c>
      <c r="B10" s="353"/>
      <c r="C10" s="353"/>
      <c r="D10" s="353"/>
      <c r="E10" s="353"/>
      <c r="F10" s="353"/>
      <c r="G10" s="353"/>
      <c r="H10" s="353"/>
      <c r="I10" s="164"/>
      <c r="J10" s="164"/>
      <c r="K10" s="164"/>
      <c r="L10" s="164"/>
      <c r="M10" s="164"/>
    </row>
    <row r="11" spans="1:13" ht="39.75" customHeight="1">
      <c r="A11" s="155" t="s">
        <v>72</v>
      </c>
      <c r="B11" s="156" t="s">
        <v>178</v>
      </c>
      <c r="C11" s="156" t="s">
        <v>179</v>
      </c>
      <c r="D11" s="156" t="s">
        <v>185</v>
      </c>
      <c r="E11" s="156" t="s">
        <v>186</v>
      </c>
      <c r="F11" s="156" t="s">
        <v>184</v>
      </c>
      <c r="G11" s="156" t="s">
        <v>73</v>
      </c>
      <c r="H11" s="382" t="s">
        <v>630</v>
      </c>
    </row>
    <row r="12" spans="1:13" ht="18.75" customHeight="1">
      <c r="A12" s="217"/>
      <c r="B12" s="228"/>
      <c r="C12" s="228"/>
      <c r="D12" s="218"/>
      <c r="E12" s="218"/>
      <c r="F12" s="218"/>
      <c r="G12" s="219"/>
      <c r="H12" s="383"/>
    </row>
    <row r="13" spans="1:13" ht="15">
      <c r="A13" s="157" t="s">
        <v>0</v>
      </c>
      <c r="B13" s="230">
        <v>11.1</v>
      </c>
      <c r="C13" s="229">
        <v>10</v>
      </c>
      <c r="D13" s="231">
        <v>0</v>
      </c>
      <c r="E13" s="172">
        <v>44.4</v>
      </c>
      <c r="F13" s="232">
        <v>1</v>
      </c>
      <c r="G13" s="233"/>
      <c r="H13" s="233"/>
    </row>
    <row r="14" spans="1:13" ht="13.5" customHeight="1">
      <c r="A14" s="217" t="s">
        <v>1</v>
      </c>
      <c r="B14" s="234">
        <v>71.428571428571431</v>
      </c>
      <c r="C14" s="235">
        <v>0</v>
      </c>
      <c r="D14" s="219">
        <v>71</v>
      </c>
      <c r="E14" s="172">
        <v>100</v>
      </c>
      <c r="F14" s="232">
        <v>1</v>
      </c>
      <c r="G14" s="219" t="s">
        <v>76</v>
      </c>
      <c r="H14" s="236"/>
    </row>
    <row r="15" spans="1:13" ht="13.5" customHeight="1">
      <c r="A15" s="217" t="s">
        <v>2</v>
      </c>
      <c r="B15" s="234">
        <v>85.714285714285708</v>
      </c>
      <c r="C15" s="235">
        <v>0</v>
      </c>
      <c r="D15" s="219">
        <v>0</v>
      </c>
      <c r="E15" s="172">
        <v>0</v>
      </c>
      <c r="F15" s="232">
        <v>1</v>
      </c>
      <c r="G15" s="219" t="s">
        <v>76</v>
      </c>
      <c r="H15" s="219"/>
    </row>
    <row r="16" spans="1:13" ht="13.5" customHeight="1">
      <c r="A16" s="217" t="s">
        <v>3</v>
      </c>
      <c r="B16" s="237">
        <v>100</v>
      </c>
      <c r="C16" s="238">
        <v>100</v>
      </c>
      <c r="D16" s="219">
        <v>86</v>
      </c>
      <c r="E16" s="172">
        <v>100</v>
      </c>
      <c r="F16" s="232">
        <v>1</v>
      </c>
      <c r="G16" s="219" t="s">
        <v>76</v>
      </c>
      <c r="H16" s="236"/>
    </row>
    <row r="17" spans="1:8" ht="13.5" customHeight="1">
      <c r="A17" s="217" t="s">
        <v>4</v>
      </c>
      <c r="B17" s="237">
        <v>57.142857142857139</v>
      </c>
      <c r="C17" s="238">
        <v>43</v>
      </c>
      <c r="D17" s="219">
        <v>86</v>
      </c>
      <c r="E17" s="172">
        <v>67</v>
      </c>
      <c r="F17" s="232">
        <v>1</v>
      </c>
      <c r="G17" s="219" t="s">
        <v>76</v>
      </c>
      <c r="H17" s="236"/>
    </row>
    <row r="18" spans="1:8" ht="13.5" customHeight="1">
      <c r="A18" s="217" t="s">
        <v>5</v>
      </c>
      <c r="B18" s="237">
        <v>71.428571428571431</v>
      </c>
      <c r="C18" s="238">
        <v>0</v>
      </c>
      <c r="D18" s="219">
        <v>86</v>
      </c>
      <c r="E18" s="172">
        <v>100</v>
      </c>
      <c r="F18" s="232">
        <v>1</v>
      </c>
      <c r="G18" s="219" t="s">
        <v>76</v>
      </c>
      <c r="H18" s="219"/>
    </row>
    <row r="19" spans="1:8" ht="13.5" customHeight="1">
      <c r="A19" s="217" t="s">
        <v>6</v>
      </c>
      <c r="B19" s="234">
        <v>42.857142857142854</v>
      </c>
      <c r="C19" s="235">
        <v>0</v>
      </c>
      <c r="D19" s="219">
        <v>0</v>
      </c>
      <c r="E19" s="172">
        <v>50</v>
      </c>
      <c r="F19" s="232">
        <v>1</v>
      </c>
      <c r="G19" s="219" t="s">
        <v>76</v>
      </c>
      <c r="H19" s="236"/>
    </row>
    <row r="20" spans="1:8" ht="13.5" customHeight="1">
      <c r="A20" s="217" t="s">
        <v>7</v>
      </c>
      <c r="B20" s="237">
        <v>57.142857142857139</v>
      </c>
      <c r="C20" s="238">
        <v>86</v>
      </c>
      <c r="D20" s="219">
        <v>86</v>
      </c>
      <c r="E20" s="172">
        <v>83</v>
      </c>
      <c r="F20" s="232">
        <v>1</v>
      </c>
      <c r="G20" s="219" t="s">
        <v>76</v>
      </c>
      <c r="H20" s="236"/>
    </row>
    <row r="21" spans="1:8" ht="13.5" customHeight="1">
      <c r="A21" s="217" t="s">
        <v>8</v>
      </c>
      <c r="B21" s="234">
        <v>71.428571428571431</v>
      </c>
      <c r="C21" s="235">
        <v>57</v>
      </c>
      <c r="D21" s="219">
        <v>57</v>
      </c>
      <c r="E21" s="172">
        <v>100</v>
      </c>
      <c r="F21" s="232">
        <v>1</v>
      </c>
      <c r="G21" s="219" t="s">
        <v>76</v>
      </c>
      <c r="H21" s="236"/>
    </row>
    <row r="22" spans="1:8" ht="13.5" customHeight="1">
      <c r="A22" s="217" t="s">
        <v>9</v>
      </c>
      <c r="B22" s="234">
        <v>0</v>
      </c>
      <c r="C22" s="235">
        <v>57</v>
      </c>
      <c r="D22" s="219">
        <v>71</v>
      </c>
      <c r="E22" s="172">
        <v>0</v>
      </c>
      <c r="F22" s="232">
        <v>1</v>
      </c>
      <c r="G22" s="219" t="s">
        <v>76</v>
      </c>
      <c r="H22" s="236"/>
    </row>
    <row r="23" spans="1:8" ht="13.5" customHeight="1">
      <c r="A23" s="217"/>
      <c r="B23" s="228"/>
      <c r="C23" s="228"/>
      <c r="D23" s="218"/>
      <c r="E23" s="172"/>
      <c r="F23" s="218"/>
      <c r="G23" s="239"/>
      <c r="H23" s="239"/>
    </row>
    <row r="24" spans="1:8" ht="13.5" customHeight="1">
      <c r="A24" s="158" t="s">
        <v>10</v>
      </c>
      <c r="B24" s="230">
        <v>0</v>
      </c>
      <c r="C24" s="240">
        <v>0</v>
      </c>
      <c r="D24" s="219">
        <v>0</v>
      </c>
      <c r="E24" s="169">
        <v>50</v>
      </c>
      <c r="F24" s="232">
        <v>1</v>
      </c>
      <c r="G24" s="219"/>
      <c r="H24" s="219"/>
    </row>
    <row r="25" spans="1:8" ht="13.5" customHeight="1">
      <c r="A25" s="217" t="s">
        <v>11</v>
      </c>
      <c r="B25" s="234">
        <v>85.714285714285708</v>
      </c>
      <c r="C25" s="235">
        <v>0</v>
      </c>
      <c r="D25" s="219">
        <v>0</v>
      </c>
      <c r="E25" s="169">
        <v>100</v>
      </c>
      <c r="F25" s="232">
        <v>1</v>
      </c>
      <c r="G25" s="219" t="s">
        <v>76</v>
      </c>
      <c r="H25" s="219"/>
    </row>
    <row r="26" spans="1:8" ht="13.5" customHeight="1">
      <c r="A26" s="217" t="s">
        <v>12</v>
      </c>
      <c r="B26" s="234">
        <v>0</v>
      </c>
      <c r="C26" s="235">
        <v>0</v>
      </c>
      <c r="D26" s="219">
        <v>57</v>
      </c>
      <c r="E26" s="169">
        <v>100</v>
      </c>
      <c r="F26" s="232">
        <v>1</v>
      </c>
      <c r="G26" s="219" t="s">
        <v>76</v>
      </c>
      <c r="H26" s="236"/>
    </row>
    <row r="27" spans="1:8" ht="13.5" customHeight="1">
      <c r="A27" s="217" t="s">
        <v>13</v>
      </c>
      <c r="B27" s="234">
        <v>0</v>
      </c>
      <c r="C27" s="235">
        <v>0</v>
      </c>
      <c r="D27" s="219">
        <v>0</v>
      </c>
      <c r="E27" s="169">
        <v>0</v>
      </c>
      <c r="F27" s="232">
        <v>1</v>
      </c>
      <c r="G27" s="219" t="s">
        <v>76</v>
      </c>
      <c r="H27" s="241"/>
    </row>
    <row r="28" spans="1:8" ht="13.5" customHeight="1">
      <c r="A28" s="217" t="s">
        <v>14</v>
      </c>
      <c r="B28" s="234">
        <v>14.285714285714285</v>
      </c>
      <c r="C28" s="235">
        <v>0</v>
      </c>
      <c r="D28" s="219">
        <v>0</v>
      </c>
      <c r="E28" s="169">
        <v>0</v>
      </c>
      <c r="F28" s="232">
        <v>1</v>
      </c>
      <c r="G28" s="219" t="s">
        <v>76</v>
      </c>
      <c r="H28" s="236"/>
    </row>
    <row r="29" spans="1:8" ht="13.5" customHeight="1">
      <c r="A29" s="217" t="s">
        <v>15</v>
      </c>
      <c r="B29" s="234">
        <v>71.428571428571431</v>
      </c>
      <c r="C29" s="235">
        <v>86</v>
      </c>
      <c r="D29" s="219">
        <v>57</v>
      </c>
      <c r="E29" s="169">
        <v>100</v>
      </c>
      <c r="F29" s="232">
        <v>1</v>
      </c>
      <c r="G29" s="219" t="s">
        <v>76</v>
      </c>
      <c r="H29" s="236"/>
    </row>
    <row r="30" spans="1:8" ht="13.5" customHeight="1">
      <c r="A30" s="217" t="s">
        <v>16</v>
      </c>
      <c r="B30" s="234">
        <v>71.428571428571431</v>
      </c>
      <c r="C30" s="235">
        <v>0</v>
      </c>
      <c r="D30" s="219">
        <v>0</v>
      </c>
      <c r="E30" s="169">
        <v>67</v>
      </c>
      <c r="F30" s="232">
        <v>1</v>
      </c>
      <c r="G30" s="219" t="s">
        <v>76</v>
      </c>
      <c r="H30" s="236"/>
    </row>
    <row r="31" spans="1:8" ht="13.5" customHeight="1">
      <c r="A31" s="217"/>
      <c r="B31" s="228"/>
      <c r="C31" s="228"/>
      <c r="D31" s="218"/>
      <c r="E31" s="167"/>
      <c r="F31" s="218"/>
      <c r="G31" s="239"/>
      <c r="H31" s="239"/>
    </row>
    <row r="32" spans="1:8" ht="13.5" customHeight="1">
      <c r="A32" s="158" t="s">
        <v>17</v>
      </c>
      <c r="B32" s="230">
        <v>12.5</v>
      </c>
      <c r="C32" s="240">
        <v>0</v>
      </c>
      <c r="D32" s="219">
        <v>0</v>
      </c>
      <c r="E32" s="172">
        <v>37.5</v>
      </c>
      <c r="F32" s="232">
        <v>1</v>
      </c>
      <c r="G32" s="219"/>
      <c r="H32" s="219"/>
    </row>
    <row r="33" spans="1:8" ht="13.5" customHeight="1">
      <c r="A33" s="217" t="s">
        <v>18</v>
      </c>
      <c r="B33" s="234">
        <v>71.428571428571431</v>
      </c>
      <c r="C33" s="235">
        <v>0</v>
      </c>
      <c r="D33" s="219">
        <v>0</v>
      </c>
      <c r="E33" s="172">
        <v>0</v>
      </c>
      <c r="F33" s="232">
        <v>1</v>
      </c>
      <c r="G33" s="219" t="s">
        <v>76</v>
      </c>
      <c r="H33" s="219"/>
    </row>
    <row r="34" spans="1:8" ht="13.5" customHeight="1">
      <c r="A34" s="217" t="s">
        <v>19</v>
      </c>
      <c r="B34" s="234">
        <v>57.142857142857139</v>
      </c>
      <c r="C34" s="235">
        <v>86</v>
      </c>
      <c r="D34" s="219">
        <v>57</v>
      </c>
      <c r="E34" s="172">
        <v>67</v>
      </c>
      <c r="F34" s="232">
        <v>1</v>
      </c>
      <c r="G34" s="219" t="s">
        <v>76</v>
      </c>
      <c r="H34" s="219"/>
    </row>
    <row r="35" spans="1:8" ht="13.5" customHeight="1">
      <c r="A35" s="217" t="s">
        <v>20</v>
      </c>
      <c r="B35" s="234">
        <v>71.428571428571431</v>
      </c>
      <c r="C35" s="235">
        <v>86</v>
      </c>
      <c r="D35" s="219">
        <v>71</v>
      </c>
      <c r="E35" s="172">
        <v>83</v>
      </c>
      <c r="F35" s="232">
        <v>1</v>
      </c>
      <c r="G35" s="219" t="s">
        <v>76</v>
      </c>
      <c r="H35" s="236"/>
    </row>
    <row r="36" spans="1:8" ht="13.5" customHeight="1">
      <c r="A36" s="217" t="s">
        <v>21</v>
      </c>
      <c r="B36" s="237">
        <v>85.714285714285708</v>
      </c>
      <c r="C36" s="238">
        <v>86</v>
      </c>
      <c r="D36" s="219">
        <v>86</v>
      </c>
      <c r="E36" s="172">
        <v>100</v>
      </c>
      <c r="F36" s="232">
        <v>1</v>
      </c>
      <c r="G36" s="219" t="s">
        <v>76</v>
      </c>
      <c r="H36" s="219"/>
    </row>
    <row r="37" spans="1:8" ht="13.5" customHeight="1">
      <c r="A37" s="217" t="s">
        <v>22</v>
      </c>
      <c r="B37" s="234">
        <v>100</v>
      </c>
      <c r="C37" s="235">
        <v>29</v>
      </c>
      <c r="D37" s="219">
        <v>71</v>
      </c>
      <c r="E37" s="172">
        <v>83</v>
      </c>
      <c r="F37" s="232">
        <v>1</v>
      </c>
      <c r="G37" s="219" t="s">
        <v>76</v>
      </c>
      <c r="H37" s="219"/>
    </row>
    <row r="38" spans="1:8" ht="13.5" customHeight="1">
      <c r="A38" s="217" t="s">
        <v>23</v>
      </c>
      <c r="B38" s="234">
        <v>57.142857142857139</v>
      </c>
      <c r="C38" s="235">
        <v>71</v>
      </c>
      <c r="D38" s="219">
        <v>0</v>
      </c>
      <c r="E38" s="172">
        <v>83</v>
      </c>
      <c r="F38" s="232">
        <v>1</v>
      </c>
      <c r="G38" s="219" t="s">
        <v>76</v>
      </c>
      <c r="H38" s="236"/>
    </row>
    <row r="39" spans="1:8" ht="13.5" customHeight="1">
      <c r="A39" s="217" t="s">
        <v>24</v>
      </c>
      <c r="B39" s="234">
        <v>85.714285714285708</v>
      </c>
      <c r="C39" s="235">
        <v>0</v>
      </c>
      <c r="D39" s="219">
        <v>0</v>
      </c>
      <c r="E39" s="172">
        <v>100</v>
      </c>
      <c r="F39" s="232">
        <v>1</v>
      </c>
      <c r="G39" s="219" t="s">
        <v>76</v>
      </c>
      <c r="H39" s="219"/>
    </row>
    <row r="40" spans="1:8" ht="13.5" customHeight="1">
      <c r="A40" s="217" t="s">
        <v>25</v>
      </c>
      <c r="B40" s="234">
        <v>71.428571428571431</v>
      </c>
      <c r="C40" s="235">
        <v>0</v>
      </c>
      <c r="D40" s="219">
        <v>57</v>
      </c>
      <c r="E40" s="172">
        <v>100</v>
      </c>
      <c r="F40" s="232">
        <v>1</v>
      </c>
      <c r="G40" s="219" t="s">
        <v>76</v>
      </c>
      <c r="H40" s="219"/>
    </row>
    <row r="41" spans="1:8" ht="13.5" customHeight="1">
      <c r="A41" s="217"/>
      <c r="B41" s="228"/>
      <c r="C41" s="228"/>
      <c r="D41" s="218"/>
      <c r="E41" s="167"/>
      <c r="F41" s="218"/>
      <c r="G41" s="239"/>
      <c r="H41" s="239"/>
    </row>
    <row r="42" spans="1:8" ht="30" customHeight="1">
      <c r="A42" s="160" t="s">
        <v>92</v>
      </c>
      <c r="B42" s="230">
        <v>16.7</v>
      </c>
      <c r="C42" s="240">
        <v>20</v>
      </c>
      <c r="D42" s="218">
        <v>19.350000000000001</v>
      </c>
      <c r="E42" s="172">
        <v>58.3</v>
      </c>
      <c r="F42" s="232">
        <v>1</v>
      </c>
      <c r="G42" s="218"/>
      <c r="H42" s="218"/>
    </row>
    <row r="43" spans="1:8" ht="13.5" customHeight="1">
      <c r="A43" s="217" t="s">
        <v>26</v>
      </c>
      <c r="B43" s="234">
        <v>85.714285714285708</v>
      </c>
      <c r="C43" s="235">
        <v>86</v>
      </c>
      <c r="D43" s="219">
        <v>71</v>
      </c>
      <c r="E43" s="172">
        <v>100</v>
      </c>
      <c r="F43" s="232">
        <v>1</v>
      </c>
      <c r="G43" s="219" t="s">
        <v>76</v>
      </c>
      <c r="H43" s="236"/>
    </row>
    <row r="44" spans="1:8" ht="13.5" customHeight="1">
      <c r="A44" s="217" t="s">
        <v>27</v>
      </c>
      <c r="B44" s="234">
        <v>57.142857142857139</v>
      </c>
      <c r="C44" s="235">
        <v>0</v>
      </c>
      <c r="D44" s="219">
        <v>0</v>
      </c>
      <c r="E44" s="172">
        <v>100</v>
      </c>
      <c r="F44" s="232">
        <v>1</v>
      </c>
      <c r="G44" s="219" t="s">
        <v>76</v>
      </c>
      <c r="H44" s="219"/>
    </row>
    <row r="45" spans="1:8" ht="13.5" customHeight="1">
      <c r="A45" s="217" t="s">
        <v>28</v>
      </c>
      <c r="B45" s="234">
        <v>85.714285714285708</v>
      </c>
      <c r="C45" s="235">
        <v>86</v>
      </c>
      <c r="D45" s="219">
        <v>71</v>
      </c>
      <c r="E45" s="172">
        <v>83</v>
      </c>
      <c r="F45" s="232">
        <v>1</v>
      </c>
      <c r="G45" s="219" t="s">
        <v>76</v>
      </c>
      <c r="H45" s="219"/>
    </row>
    <row r="46" spans="1:8" ht="13.5" customHeight="1">
      <c r="A46" s="217" t="s">
        <v>29</v>
      </c>
      <c r="B46" s="234">
        <v>57.142857142857139</v>
      </c>
      <c r="C46" s="235">
        <v>0</v>
      </c>
      <c r="D46" s="219">
        <v>0</v>
      </c>
      <c r="E46" s="172">
        <v>100</v>
      </c>
      <c r="F46" s="232">
        <v>1</v>
      </c>
      <c r="G46" s="219" t="s">
        <v>76</v>
      </c>
      <c r="H46" s="219"/>
    </row>
    <row r="47" spans="1:8" ht="13.5" customHeight="1">
      <c r="A47" s="217" t="s">
        <v>30</v>
      </c>
      <c r="B47" s="234">
        <v>57.142857142857139</v>
      </c>
      <c r="C47" s="235">
        <v>57</v>
      </c>
      <c r="D47" s="219">
        <v>0</v>
      </c>
      <c r="E47" s="172">
        <v>100</v>
      </c>
      <c r="F47" s="232">
        <v>1</v>
      </c>
      <c r="G47" s="219" t="s">
        <v>76</v>
      </c>
      <c r="H47" s="236"/>
    </row>
    <row r="48" spans="1:8" ht="13.5" customHeight="1">
      <c r="A48" s="217" t="s">
        <v>31</v>
      </c>
      <c r="B48" s="234">
        <v>57.142857142857139</v>
      </c>
      <c r="C48" s="235">
        <v>0</v>
      </c>
      <c r="D48" s="219">
        <v>0</v>
      </c>
      <c r="E48" s="172">
        <v>67</v>
      </c>
      <c r="F48" s="232">
        <v>1</v>
      </c>
      <c r="G48" s="219" t="s">
        <v>76</v>
      </c>
      <c r="H48" s="236"/>
    </row>
    <row r="49" spans="1:8" ht="13.5" customHeight="1">
      <c r="A49" s="217" t="s">
        <v>32</v>
      </c>
      <c r="B49" s="234">
        <v>100</v>
      </c>
      <c r="C49" s="235">
        <v>100</v>
      </c>
      <c r="D49" s="219">
        <v>100</v>
      </c>
      <c r="E49" s="172">
        <v>100</v>
      </c>
      <c r="F49" s="232">
        <v>1</v>
      </c>
      <c r="G49" s="219" t="s">
        <v>76</v>
      </c>
      <c r="H49" s="236"/>
    </row>
    <row r="50" spans="1:8" ht="13.5" customHeight="1">
      <c r="A50" s="217" t="s">
        <v>33</v>
      </c>
      <c r="B50" s="237">
        <v>85.714285714285708</v>
      </c>
      <c r="C50" s="238">
        <v>71</v>
      </c>
      <c r="D50" s="219">
        <v>86</v>
      </c>
      <c r="E50" s="172">
        <v>100</v>
      </c>
      <c r="F50" s="232">
        <v>1</v>
      </c>
      <c r="G50" s="219" t="s">
        <v>76</v>
      </c>
      <c r="H50" s="236"/>
    </row>
    <row r="51" spans="1:8" ht="13.5" customHeight="1">
      <c r="A51" s="217" t="s">
        <v>34</v>
      </c>
      <c r="B51" s="234">
        <v>85.714285714285708</v>
      </c>
      <c r="C51" s="235">
        <v>0</v>
      </c>
      <c r="D51" s="219">
        <v>43</v>
      </c>
      <c r="E51" s="172">
        <v>67</v>
      </c>
      <c r="F51" s="232">
        <v>1</v>
      </c>
      <c r="G51" s="219" t="s">
        <v>76</v>
      </c>
      <c r="H51" s="236"/>
    </row>
    <row r="52" spans="1:8" ht="13.5" customHeight="1">
      <c r="A52" s="217" t="s">
        <v>35</v>
      </c>
      <c r="B52" s="234">
        <v>71.428571428571431</v>
      </c>
      <c r="C52" s="235">
        <v>0</v>
      </c>
      <c r="D52" s="219">
        <v>100</v>
      </c>
      <c r="E52" s="172">
        <v>100</v>
      </c>
      <c r="F52" s="232">
        <v>1</v>
      </c>
      <c r="G52" s="219" t="s">
        <v>76</v>
      </c>
      <c r="H52" s="236"/>
    </row>
    <row r="53" spans="1:8" ht="13.5" customHeight="1">
      <c r="A53" s="217" t="s">
        <v>36</v>
      </c>
      <c r="B53" s="234">
        <v>42.857142857142854</v>
      </c>
      <c r="C53" s="235">
        <v>14</v>
      </c>
      <c r="D53" s="219">
        <v>57</v>
      </c>
      <c r="E53" s="172">
        <v>83</v>
      </c>
      <c r="F53" s="232">
        <v>1</v>
      </c>
      <c r="G53" s="219" t="s">
        <v>76</v>
      </c>
      <c r="H53" s="236"/>
    </row>
    <row r="54" spans="1:8" ht="13.5" customHeight="1">
      <c r="A54" s="217" t="s">
        <v>37</v>
      </c>
      <c r="B54" s="234">
        <v>100</v>
      </c>
      <c r="C54" s="235">
        <v>100</v>
      </c>
      <c r="D54" s="219">
        <v>100</v>
      </c>
      <c r="E54" s="172">
        <v>0</v>
      </c>
      <c r="F54" s="232">
        <v>1</v>
      </c>
      <c r="G54" s="219" t="s">
        <v>76</v>
      </c>
      <c r="H54" s="236"/>
    </row>
    <row r="55" spans="1:8" ht="13.5" customHeight="1">
      <c r="A55" s="217"/>
      <c r="B55" s="228"/>
      <c r="C55" s="228"/>
      <c r="D55" s="218"/>
      <c r="E55" s="167"/>
      <c r="F55" s="218"/>
      <c r="G55" s="239"/>
      <c r="H55" s="239"/>
    </row>
    <row r="56" spans="1:8" ht="13.5" customHeight="1">
      <c r="A56" s="158" t="s">
        <v>38</v>
      </c>
      <c r="B56" s="230">
        <v>0</v>
      </c>
      <c r="C56" s="240">
        <v>0</v>
      </c>
      <c r="D56" s="219">
        <v>0</v>
      </c>
      <c r="E56" s="172">
        <v>50</v>
      </c>
      <c r="F56" s="232">
        <v>1</v>
      </c>
      <c r="G56" s="219"/>
      <c r="H56" s="219"/>
    </row>
    <row r="57" spans="1:8" ht="13.5" customHeight="1">
      <c r="A57" s="217" t="s">
        <v>39</v>
      </c>
      <c r="B57" s="237">
        <v>57.142857142857139</v>
      </c>
      <c r="C57" s="238">
        <v>86</v>
      </c>
      <c r="D57" s="219">
        <v>86</v>
      </c>
      <c r="E57" s="172">
        <v>100</v>
      </c>
      <c r="F57" s="232">
        <v>1</v>
      </c>
      <c r="G57" s="219" t="s">
        <v>76</v>
      </c>
      <c r="H57" s="236"/>
    </row>
    <row r="58" spans="1:8" ht="13.5" customHeight="1">
      <c r="A58" s="217" t="s">
        <v>40</v>
      </c>
      <c r="B58" s="237">
        <v>85.714285714285708</v>
      </c>
      <c r="C58" s="238">
        <v>71</v>
      </c>
      <c r="D58" s="219">
        <v>86</v>
      </c>
      <c r="E58" s="172">
        <v>100</v>
      </c>
      <c r="F58" s="232">
        <v>1</v>
      </c>
      <c r="G58" s="219" t="s">
        <v>76</v>
      </c>
      <c r="H58" s="236"/>
    </row>
    <row r="59" spans="1:8" ht="13.5" customHeight="1">
      <c r="A59" s="217" t="s">
        <v>41</v>
      </c>
      <c r="B59" s="234">
        <v>71.428571428571431</v>
      </c>
      <c r="C59" s="235">
        <v>14</v>
      </c>
      <c r="D59" s="219">
        <v>14</v>
      </c>
      <c r="E59" s="172">
        <v>0</v>
      </c>
      <c r="F59" s="232">
        <v>1</v>
      </c>
      <c r="G59" s="219" t="s">
        <v>76</v>
      </c>
      <c r="H59" s="236"/>
    </row>
    <row r="60" spans="1:8" ht="13.5" customHeight="1">
      <c r="A60" s="217" t="s">
        <v>42</v>
      </c>
      <c r="B60" s="234">
        <v>71.428571428571431</v>
      </c>
      <c r="C60" s="235">
        <v>71</v>
      </c>
      <c r="D60" s="219">
        <v>0</v>
      </c>
      <c r="E60" s="172">
        <v>100</v>
      </c>
      <c r="F60" s="232">
        <v>1</v>
      </c>
      <c r="G60" s="219" t="s">
        <v>76</v>
      </c>
      <c r="H60" s="236"/>
    </row>
    <row r="61" spans="1:8" ht="13.5" customHeight="1">
      <c r="A61" s="217" t="s">
        <v>43</v>
      </c>
      <c r="B61" s="234">
        <v>0</v>
      </c>
      <c r="C61" s="235">
        <v>0</v>
      </c>
      <c r="D61" s="219">
        <v>57</v>
      </c>
      <c r="E61" s="172">
        <v>0</v>
      </c>
      <c r="F61" s="232">
        <v>1</v>
      </c>
      <c r="G61" s="219" t="s">
        <v>76</v>
      </c>
      <c r="H61" s="236"/>
    </row>
    <row r="62" spans="1:8" ht="13.5" customHeight="1">
      <c r="A62" s="217" t="s">
        <v>44</v>
      </c>
      <c r="B62" s="234">
        <v>71.428571428571431</v>
      </c>
      <c r="C62" s="235">
        <v>0</v>
      </c>
      <c r="D62" s="219">
        <v>0</v>
      </c>
      <c r="E62" s="172">
        <v>83</v>
      </c>
      <c r="F62" s="232">
        <v>1</v>
      </c>
      <c r="G62" s="219" t="s">
        <v>76</v>
      </c>
      <c r="H62" s="236"/>
    </row>
    <row r="63" spans="1:8" ht="13.5" customHeight="1">
      <c r="A63" s="217"/>
      <c r="B63" s="228"/>
      <c r="C63" s="228"/>
      <c r="D63" s="218"/>
      <c r="E63" s="167"/>
      <c r="F63" s="218"/>
      <c r="G63" s="239"/>
      <c r="H63" s="239"/>
    </row>
    <row r="64" spans="1:8" ht="13.5" customHeight="1">
      <c r="A64" s="158" t="s">
        <v>45</v>
      </c>
      <c r="B64" s="230">
        <v>20</v>
      </c>
      <c r="C64" s="229">
        <v>0</v>
      </c>
      <c r="D64" s="219">
        <v>0</v>
      </c>
      <c r="E64" s="172">
        <v>80</v>
      </c>
      <c r="F64" s="232">
        <v>1</v>
      </c>
      <c r="G64" s="219"/>
      <c r="H64" s="219"/>
    </row>
    <row r="65" spans="1:8" ht="13.5" customHeight="1">
      <c r="A65" s="217" t="s">
        <v>47</v>
      </c>
      <c r="B65" s="237">
        <v>85.714285714285708</v>
      </c>
      <c r="C65" s="238">
        <v>86</v>
      </c>
      <c r="D65" s="219">
        <v>86</v>
      </c>
      <c r="E65" s="172">
        <v>83</v>
      </c>
      <c r="F65" s="232">
        <v>1</v>
      </c>
      <c r="G65" s="219" t="s">
        <v>76</v>
      </c>
      <c r="H65" s="236"/>
    </row>
    <row r="66" spans="1:8" ht="13.5" customHeight="1">
      <c r="A66" s="217" t="s">
        <v>50</v>
      </c>
      <c r="B66" s="234">
        <v>100</v>
      </c>
      <c r="C66" s="235">
        <v>0</v>
      </c>
      <c r="D66" s="219">
        <v>0</v>
      </c>
      <c r="E66" s="172">
        <v>100</v>
      </c>
      <c r="F66" s="232">
        <v>1</v>
      </c>
      <c r="G66" s="219" t="s">
        <v>76</v>
      </c>
      <c r="H66" s="219"/>
    </row>
    <row r="67" spans="1:8" ht="13.5" customHeight="1">
      <c r="A67" s="217" t="s">
        <v>49</v>
      </c>
      <c r="B67" s="234">
        <v>100</v>
      </c>
      <c r="C67" s="235">
        <v>0</v>
      </c>
      <c r="D67" s="219">
        <v>14</v>
      </c>
      <c r="E67" s="172">
        <v>100</v>
      </c>
      <c r="F67" s="232">
        <v>1</v>
      </c>
      <c r="G67" s="219" t="s">
        <v>76</v>
      </c>
      <c r="H67" s="219"/>
    </row>
    <row r="68" spans="1:8" ht="13.5" customHeight="1">
      <c r="A68" s="217" t="s">
        <v>48</v>
      </c>
      <c r="B68" s="234">
        <v>85.714285714285708</v>
      </c>
      <c r="C68" s="235">
        <v>0</v>
      </c>
      <c r="D68" s="219">
        <v>14</v>
      </c>
      <c r="E68" s="172">
        <v>100</v>
      </c>
      <c r="F68" s="232">
        <v>1</v>
      </c>
      <c r="G68" s="219" t="s">
        <v>76</v>
      </c>
      <c r="H68" s="236"/>
    </row>
    <row r="69" spans="1:8" ht="13.5" customHeight="1">
      <c r="A69" s="217" t="s">
        <v>46</v>
      </c>
      <c r="B69" s="234">
        <v>42.857142857142854</v>
      </c>
      <c r="C69" s="235">
        <v>86</v>
      </c>
      <c r="D69" s="219">
        <v>0</v>
      </c>
      <c r="E69" s="172">
        <v>100</v>
      </c>
      <c r="F69" s="232">
        <v>1</v>
      </c>
      <c r="G69" s="219" t="s">
        <v>76</v>
      </c>
      <c r="H69" s="236"/>
    </row>
    <row r="70" spans="1:8" ht="13.5" customHeight="1">
      <c r="A70" s="217"/>
      <c r="B70" s="228"/>
      <c r="C70" s="228"/>
      <c r="D70" s="218"/>
      <c r="E70" s="167"/>
      <c r="F70" s="218"/>
      <c r="G70" s="239"/>
      <c r="H70" s="239"/>
    </row>
    <row r="71" spans="1:8" ht="13.5" customHeight="1">
      <c r="A71" s="158" t="s">
        <v>51</v>
      </c>
      <c r="B71" s="230">
        <v>0</v>
      </c>
      <c r="C71" s="240">
        <v>0</v>
      </c>
      <c r="D71" s="218">
        <v>9.67</v>
      </c>
      <c r="E71" s="172">
        <v>33.299999999999997</v>
      </c>
      <c r="F71" s="232">
        <v>1</v>
      </c>
      <c r="G71" s="219"/>
      <c r="H71" s="219"/>
    </row>
    <row r="72" spans="1:8" ht="13.5" customHeight="1">
      <c r="A72" s="217" t="s">
        <v>54</v>
      </c>
      <c r="B72" s="234">
        <v>71.428571428571431</v>
      </c>
      <c r="C72" s="235">
        <v>0</v>
      </c>
      <c r="D72" s="219">
        <v>0</v>
      </c>
      <c r="E72" s="172">
        <v>83</v>
      </c>
      <c r="F72" s="232">
        <v>1</v>
      </c>
      <c r="G72" s="238" t="s">
        <v>76</v>
      </c>
      <c r="H72" s="236"/>
    </row>
    <row r="73" spans="1:8" ht="13.5" customHeight="1">
      <c r="A73" s="217" t="s">
        <v>52</v>
      </c>
      <c r="B73" s="234">
        <v>57.142857142857139</v>
      </c>
      <c r="C73" s="235">
        <v>71</v>
      </c>
      <c r="D73" s="219">
        <v>71</v>
      </c>
      <c r="E73" s="172">
        <v>83</v>
      </c>
      <c r="F73" s="232">
        <v>1</v>
      </c>
      <c r="G73" s="238" t="s">
        <v>76</v>
      </c>
      <c r="H73" s="219"/>
    </row>
    <row r="74" spans="1:8" ht="13.5" customHeight="1">
      <c r="A74" s="217" t="s">
        <v>53</v>
      </c>
      <c r="B74" s="234">
        <v>0</v>
      </c>
      <c r="C74" s="235">
        <v>0</v>
      </c>
      <c r="D74" s="219">
        <v>100</v>
      </c>
      <c r="E74" s="172">
        <v>100</v>
      </c>
      <c r="F74" s="232">
        <v>1</v>
      </c>
      <c r="G74" s="238" t="s">
        <v>76</v>
      </c>
      <c r="H74" s="219"/>
    </row>
    <row r="75" spans="1:8" ht="13.5" customHeight="1">
      <c r="A75" s="217" t="s">
        <v>56</v>
      </c>
      <c r="B75" s="234">
        <v>0</v>
      </c>
      <c r="C75" s="235">
        <v>0</v>
      </c>
      <c r="D75" s="219">
        <v>57</v>
      </c>
      <c r="E75" s="172">
        <v>100</v>
      </c>
      <c r="F75" s="232">
        <v>1</v>
      </c>
      <c r="G75" s="238" t="s">
        <v>76</v>
      </c>
      <c r="H75" s="236"/>
    </row>
    <row r="76" spans="1:8" ht="13.5" customHeight="1">
      <c r="A76" s="217" t="s">
        <v>57</v>
      </c>
      <c r="B76" s="237">
        <v>0</v>
      </c>
      <c r="C76" s="238">
        <v>0</v>
      </c>
      <c r="D76" s="219">
        <v>86</v>
      </c>
      <c r="E76" s="172">
        <v>83</v>
      </c>
      <c r="F76" s="232">
        <v>1</v>
      </c>
      <c r="G76" s="238" t="s">
        <v>76</v>
      </c>
      <c r="H76" s="236"/>
    </row>
    <row r="77" spans="1:8" ht="13.5" customHeight="1">
      <c r="A77" s="217" t="s">
        <v>55</v>
      </c>
      <c r="B77" s="234">
        <v>0</v>
      </c>
      <c r="C77" s="235">
        <v>0</v>
      </c>
      <c r="D77" s="219">
        <v>0</v>
      </c>
      <c r="E77" s="172">
        <v>83</v>
      </c>
      <c r="F77" s="232">
        <v>1</v>
      </c>
      <c r="G77" s="238" t="s">
        <v>76</v>
      </c>
      <c r="H77" s="236"/>
    </row>
    <row r="78" spans="1:8" ht="13.5" customHeight="1">
      <c r="A78" s="217"/>
      <c r="B78" s="228"/>
      <c r="C78" s="228"/>
      <c r="D78" s="218"/>
      <c r="E78" s="167"/>
      <c r="F78" s="218"/>
      <c r="G78" s="239"/>
      <c r="H78" s="239"/>
    </row>
    <row r="79" spans="1:8" ht="13.5" customHeight="1">
      <c r="A79" s="158" t="s">
        <v>90</v>
      </c>
      <c r="B79" s="230">
        <v>0</v>
      </c>
      <c r="C79" s="240">
        <v>0</v>
      </c>
      <c r="D79" s="219">
        <v>0</v>
      </c>
      <c r="E79" s="172">
        <v>80</v>
      </c>
      <c r="F79" s="232">
        <v>1</v>
      </c>
      <c r="G79" s="219"/>
      <c r="H79" s="219"/>
    </row>
    <row r="80" spans="1:8" ht="13.5" customHeight="1">
      <c r="A80" s="217" t="s">
        <v>58</v>
      </c>
      <c r="B80" s="237">
        <v>85.714285714285708</v>
      </c>
      <c r="C80" s="238">
        <v>0</v>
      </c>
      <c r="D80" s="219">
        <v>86</v>
      </c>
      <c r="E80" s="172">
        <v>100</v>
      </c>
      <c r="F80" s="232">
        <v>1</v>
      </c>
      <c r="G80" s="238" t="s">
        <v>76</v>
      </c>
      <c r="H80" s="219"/>
    </row>
    <row r="81" spans="1:12" ht="13.5" customHeight="1">
      <c r="A81" s="217" t="s">
        <v>59</v>
      </c>
      <c r="B81" s="234">
        <v>85.714285714285708</v>
      </c>
      <c r="C81" s="235">
        <v>86</v>
      </c>
      <c r="D81" s="219">
        <v>71</v>
      </c>
      <c r="E81" s="172">
        <v>100</v>
      </c>
      <c r="F81" s="232">
        <v>1</v>
      </c>
      <c r="G81" s="238" t="s">
        <v>76</v>
      </c>
      <c r="H81" s="219"/>
    </row>
    <row r="82" spans="1:12" ht="13.5" customHeight="1">
      <c r="A82" s="217" t="s">
        <v>60</v>
      </c>
      <c r="B82" s="234">
        <v>85.714285714285708</v>
      </c>
      <c r="C82" s="235">
        <v>0</v>
      </c>
      <c r="D82" s="219">
        <v>0</v>
      </c>
      <c r="E82" s="172">
        <v>100</v>
      </c>
      <c r="F82" s="232">
        <v>1</v>
      </c>
      <c r="G82" s="238" t="s">
        <v>76</v>
      </c>
      <c r="H82" s="219"/>
    </row>
    <row r="83" spans="1:12" ht="13.5" customHeight="1">
      <c r="A83" s="217" t="s">
        <v>61</v>
      </c>
      <c r="B83" s="234">
        <v>71.428571428571431</v>
      </c>
      <c r="C83" s="235">
        <v>0</v>
      </c>
      <c r="D83" s="219">
        <v>0</v>
      </c>
      <c r="E83" s="172">
        <v>100</v>
      </c>
      <c r="F83" s="232">
        <v>1</v>
      </c>
      <c r="G83" s="238" t="s">
        <v>76</v>
      </c>
      <c r="H83" s="236"/>
    </row>
    <row r="84" spans="1:12" ht="13.5" customHeight="1">
      <c r="A84" s="217" t="s">
        <v>62</v>
      </c>
      <c r="B84" s="234">
        <v>71.428571428571431</v>
      </c>
      <c r="C84" s="235">
        <v>0</v>
      </c>
      <c r="D84" s="219">
        <v>57</v>
      </c>
      <c r="E84" s="172">
        <v>83</v>
      </c>
      <c r="F84" s="232">
        <v>1</v>
      </c>
      <c r="G84" s="238" t="s">
        <v>76</v>
      </c>
      <c r="H84" s="219"/>
    </row>
    <row r="85" spans="1:12" ht="13.5" customHeight="1">
      <c r="A85" s="217"/>
      <c r="B85" s="228"/>
      <c r="C85" s="228"/>
      <c r="D85" s="218"/>
      <c r="E85" s="167"/>
      <c r="F85" s="218"/>
      <c r="G85" s="239"/>
      <c r="H85" s="239"/>
    </row>
    <row r="86" spans="1:12" ht="13.5" customHeight="1">
      <c r="A86" s="158" t="s">
        <v>63</v>
      </c>
      <c r="B86" s="230">
        <v>20</v>
      </c>
      <c r="C86" s="240">
        <v>10</v>
      </c>
      <c r="D86" s="218">
        <v>8.06</v>
      </c>
      <c r="E86" s="172">
        <v>60</v>
      </c>
      <c r="F86" s="232">
        <v>1</v>
      </c>
      <c r="G86" s="219"/>
      <c r="H86" s="219"/>
    </row>
    <row r="87" spans="1:12" ht="13.5" customHeight="1">
      <c r="A87" s="217" t="s">
        <v>64</v>
      </c>
      <c r="B87" s="234">
        <v>71.428571428571431</v>
      </c>
      <c r="C87" s="235">
        <v>71</v>
      </c>
      <c r="D87" s="219">
        <v>71</v>
      </c>
      <c r="E87" s="172">
        <v>67</v>
      </c>
      <c r="F87" s="232">
        <v>1</v>
      </c>
      <c r="G87" s="238" t="s">
        <v>76</v>
      </c>
      <c r="H87" s="236"/>
    </row>
    <row r="88" spans="1:12" ht="13.5" customHeight="1">
      <c r="A88" s="217" t="s">
        <v>65</v>
      </c>
      <c r="B88" s="234">
        <v>71.428571428571431</v>
      </c>
      <c r="C88" s="235">
        <v>43</v>
      </c>
      <c r="D88" s="219">
        <v>100</v>
      </c>
      <c r="E88" s="172">
        <v>100</v>
      </c>
      <c r="F88" s="232">
        <v>1</v>
      </c>
      <c r="G88" s="238" t="s">
        <v>76</v>
      </c>
      <c r="H88" s="236"/>
    </row>
    <row r="89" spans="1:12" ht="13.5" customHeight="1">
      <c r="A89" s="217" t="s">
        <v>66</v>
      </c>
      <c r="B89" s="234">
        <v>85.714285714285708</v>
      </c>
      <c r="C89" s="235">
        <v>57</v>
      </c>
      <c r="D89" s="219">
        <v>100</v>
      </c>
      <c r="E89" s="172">
        <v>100</v>
      </c>
      <c r="F89" s="232">
        <v>1</v>
      </c>
      <c r="G89" s="238" t="s">
        <v>76</v>
      </c>
      <c r="H89" s="236"/>
    </row>
    <row r="90" spans="1:12" ht="13.5" customHeight="1">
      <c r="A90" s="217" t="s">
        <v>67</v>
      </c>
      <c r="B90" s="234">
        <v>100</v>
      </c>
      <c r="C90" s="235">
        <v>100</v>
      </c>
      <c r="D90" s="219">
        <v>0</v>
      </c>
      <c r="E90" s="172">
        <v>50</v>
      </c>
      <c r="F90" s="232">
        <v>1</v>
      </c>
      <c r="G90" s="238" t="s">
        <v>76</v>
      </c>
      <c r="H90" s="219"/>
    </row>
    <row r="91" spans="1:12" ht="13.5" customHeight="1">
      <c r="A91" s="217" t="s">
        <v>68</v>
      </c>
      <c r="B91" s="234">
        <v>85.714285714285708</v>
      </c>
      <c r="C91" s="235">
        <v>57</v>
      </c>
      <c r="D91" s="219">
        <v>71</v>
      </c>
      <c r="E91" s="172">
        <v>100</v>
      </c>
      <c r="F91" s="232">
        <v>1</v>
      </c>
      <c r="G91" s="238" t="s">
        <v>76</v>
      </c>
      <c r="H91" s="236"/>
      <c r="L91" s="173" t="s">
        <v>69</v>
      </c>
    </row>
    <row r="92" spans="1:12" ht="9.75" customHeight="1">
      <c r="A92" s="217"/>
      <c r="B92" s="217"/>
      <c r="C92" s="217"/>
      <c r="D92" s="218"/>
      <c r="E92" s="218"/>
      <c r="F92" s="218"/>
      <c r="G92" s="239"/>
      <c r="H92" s="239"/>
    </row>
    <row r="93" spans="1:12" ht="15" customHeight="1">
      <c r="A93" s="399" t="s">
        <v>510</v>
      </c>
      <c r="B93" s="399"/>
      <c r="C93" s="399"/>
      <c r="D93" s="399"/>
      <c r="E93" s="399"/>
      <c r="F93" s="399"/>
      <c r="G93" s="399"/>
      <c r="H93" s="399"/>
      <c r="I93" s="399"/>
    </row>
    <row r="94" spans="1:12" ht="51" customHeight="1">
      <c r="A94" s="396" t="s">
        <v>526</v>
      </c>
      <c r="B94" s="397"/>
      <c r="C94" s="397"/>
      <c r="D94" s="397"/>
      <c r="E94" s="397"/>
      <c r="F94" s="397"/>
      <c r="G94" s="397"/>
      <c r="H94" s="397"/>
    </row>
  </sheetData>
  <mergeCells count="13">
    <mergeCell ref="A94:H94"/>
    <mergeCell ref="A4:H4"/>
    <mergeCell ref="A5:H5"/>
    <mergeCell ref="A1:H1"/>
    <mergeCell ref="A2:H2"/>
    <mergeCell ref="A3:H3"/>
    <mergeCell ref="A93:I93"/>
    <mergeCell ref="A6:H6"/>
    <mergeCell ref="A7:H7"/>
    <mergeCell ref="A8:H8"/>
    <mergeCell ref="A10:H10"/>
    <mergeCell ref="A9:H9"/>
    <mergeCell ref="H11:H12"/>
  </mergeCells>
  <pageMargins left="0.51181102362204722" right="0.23622047244094491" top="0.35433070866141736" bottom="0.27559055118110237" header="0.15748031496062992" footer="0.15748031496062992"/>
  <pageSetup paperSize="9" scale="65" orientation="portrait" r:id="rId1"/>
  <colBreaks count="1" manualBreakCount="1">
    <brk id="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95"/>
  <sheetViews>
    <sheetView view="pageBreakPreview" zoomScaleNormal="160" zoomScaleSheetLayoutView="100" workbookViewId="0">
      <selection activeCell="D17" sqref="D17"/>
    </sheetView>
  </sheetViews>
  <sheetFormatPr defaultColWidth="30.85546875" defaultRowHeight="15"/>
  <cols>
    <col min="1" max="1" width="35" bestFit="1" customWidth="1"/>
    <col min="2" max="3" width="16.28515625" bestFit="1" customWidth="1"/>
    <col min="4" max="4" width="10.85546875" style="28" bestFit="1" customWidth="1"/>
    <col min="5" max="5" width="13.7109375" customWidth="1"/>
    <col min="6" max="6" width="34.42578125" customWidth="1"/>
  </cols>
  <sheetData>
    <row r="1" spans="1:11">
      <c r="A1" s="344" t="s">
        <v>70</v>
      </c>
      <c r="B1" s="344"/>
      <c r="C1" s="344"/>
      <c r="D1" s="344"/>
      <c r="E1" s="344"/>
      <c r="F1" s="344"/>
      <c r="G1" s="1"/>
      <c r="H1" s="1"/>
      <c r="I1" s="1"/>
    </row>
    <row r="2" spans="1:11">
      <c r="A2" s="344" t="s">
        <v>191</v>
      </c>
      <c r="B2" s="344"/>
      <c r="C2" s="344"/>
      <c r="D2" s="344"/>
      <c r="E2" s="344"/>
      <c r="F2" s="344"/>
      <c r="G2" s="1"/>
      <c r="H2" s="19"/>
      <c r="I2" s="19"/>
    </row>
    <row r="3" spans="1:11" ht="9" customHeight="1">
      <c r="A3" s="369"/>
      <c r="B3" s="369"/>
      <c r="C3" s="369"/>
      <c r="D3" s="369"/>
      <c r="E3" s="369"/>
      <c r="F3" s="369"/>
      <c r="G3" s="19"/>
      <c r="H3" s="19"/>
      <c r="I3" s="19"/>
    </row>
    <row r="4" spans="1:11" ht="38.25" customHeight="1">
      <c r="A4" s="343" t="s">
        <v>171</v>
      </c>
      <c r="B4" s="343"/>
      <c r="C4" s="343"/>
      <c r="D4" s="343"/>
      <c r="E4" s="343"/>
      <c r="F4" s="343"/>
      <c r="G4" s="11"/>
      <c r="H4" s="11"/>
      <c r="I4" s="11"/>
      <c r="J4" s="11"/>
      <c r="K4" s="4"/>
    </row>
    <row r="5" spans="1:11" ht="11.25" customHeight="1">
      <c r="A5" s="343"/>
      <c r="B5" s="343"/>
      <c r="C5" s="343"/>
      <c r="D5" s="343"/>
      <c r="E5" s="343"/>
      <c r="F5" s="343"/>
      <c r="G5" s="4"/>
      <c r="H5" s="4"/>
      <c r="I5" s="4"/>
      <c r="J5" s="4"/>
      <c r="K5" s="4"/>
    </row>
    <row r="6" spans="1:11" ht="26.25" customHeight="1">
      <c r="A6" s="343" t="s">
        <v>172</v>
      </c>
      <c r="B6" s="343"/>
      <c r="C6" s="343"/>
      <c r="D6" s="343"/>
      <c r="E6" s="343"/>
      <c r="F6" s="343"/>
      <c r="G6" s="4"/>
      <c r="H6" s="4"/>
      <c r="I6" s="4"/>
      <c r="J6" s="4"/>
      <c r="K6" s="4"/>
    </row>
    <row r="7" spans="1:11" ht="13.5" customHeight="1">
      <c r="A7" s="343"/>
      <c r="B7" s="343"/>
      <c r="C7" s="343"/>
      <c r="D7" s="343"/>
      <c r="E7" s="343"/>
      <c r="F7" s="343"/>
      <c r="G7" s="4"/>
      <c r="H7" s="4"/>
      <c r="I7" s="4"/>
      <c r="J7" s="4"/>
      <c r="K7" s="4"/>
    </row>
    <row r="8" spans="1:11" ht="13.5" customHeight="1">
      <c r="A8" s="342" t="s">
        <v>170</v>
      </c>
      <c r="B8" s="342"/>
      <c r="C8" s="342"/>
      <c r="D8" s="342"/>
      <c r="E8" s="342"/>
      <c r="F8" s="342"/>
      <c r="G8" s="4"/>
      <c r="H8" s="4"/>
      <c r="I8" s="4"/>
      <c r="J8" s="4"/>
      <c r="K8" s="4"/>
    </row>
    <row r="9" spans="1:11" ht="13.5" customHeight="1">
      <c r="A9" s="342" t="s">
        <v>86</v>
      </c>
      <c r="B9" s="342"/>
      <c r="C9" s="342"/>
      <c r="D9" s="342"/>
      <c r="E9" s="342"/>
      <c r="F9" s="342"/>
      <c r="G9" s="4"/>
      <c r="H9" s="4"/>
      <c r="I9" s="4"/>
      <c r="J9" s="4"/>
      <c r="K9" s="4"/>
    </row>
    <row r="10" spans="1:11" ht="17.25" customHeight="1">
      <c r="A10" s="365" t="s">
        <v>84</v>
      </c>
      <c r="B10" s="365"/>
      <c r="C10" s="365"/>
      <c r="D10" s="365"/>
      <c r="E10" s="365"/>
      <c r="F10" s="365"/>
      <c r="G10" s="4"/>
      <c r="H10" s="4"/>
      <c r="I10" s="4"/>
      <c r="J10" s="4"/>
      <c r="K10" s="4"/>
    </row>
    <row r="11" spans="1:11" ht="30">
      <c r="A11" s="22" t="s">
        <v>72</v>
      </c>
      <c r="B11" s="22" t="s">
        <v>185</v>
      </c>
      <c r="C11" s="22" t="s">
        <v>186</v>
      </c>
      <c r="D11" s="23" t="s">
        <v>184</v>
      </c>
      <c r="E11" s="23" t="s">
        <v>73</v>
      </c>
      <c r="F11" s="382" t="s">
        <v>630</v>
      </c>
    </row>
    <row r="12" spans="1:11" ht="7.5" customHeight="1">
      <c r="A12" s="15"/>
      <c r="B12" s="15"/>
      <c r="C12" s="44"/>
      <c r="D12" s="44"/>
      <c r="E12" s="6"/>
      <c r="F12" s="383"/>
    </row>
    <row r="13" spans="1:11">
      <c r="A13" s="70" t="s">
        <v>0</v>
      </c>
      <c r="B13" s="129"/>
      <c r="C13" s="62"/>
      <c r="D13" s="80"/>
      <c r="E13" s="80"/>
      <c r="F13" s="80"/>
    </row>
    <row r="14" spans="1:11" ht="13.5" customHeight="1">
      <c r="A14" s="15" t="s">
        <v>1</v>
      </c>
      <c r="B14" s="12">
        <v>86</v>
      </c>
      <c r="C14" s="62" t="s">
        <v>77</v>
      </c>
      <c r="D14" s="44"/>
      <c r="E14" s="6" t="s">
        <v>76</v>
      </c>
      <c r="F14" s="12"/>
    </row>
    <row r="15" spans="1:11" ht="13.5" customHeight="1">
      <c r="A15" s="15" t="s">
        <v>2</v>
      </c>
      <c r="B15" s="12">
        <v>10</v>
      </c>
      <c r="C15" s="62">
        <v>0</v>
      </c>
      <c r="D15" s="6"/>
      <c r="E15" s="6" t="s">
        <v>76</v>
      </c>
      <c r="F15" s="6"/>
    </row>
    <row r="16" spans="1:11" ht="13.5" customHeight="1">
      <c r="A16" s="15" t="s">
        <v>3</v>
      </c>
      <c r="B16" s="12">
        <v>6</v>
      </c>
      <c r="C16" s="62">
        <v>0</v>
      </c>
      <c r="D16" s="6"/>
      <c r="E16" s="6" t="s">
        <v>76</v>
      </c>
      <c r="F16" s="12"/>
    </row>
    <row r="17" spans="1:6" ht="13.5" customHeight="1">
      <c r="A17" s="15" t="s">
        <v>4</v>
      </c>
      <c r="B17" s="12">
        <v>0</v>
      </c>
      <c r="C17" s="62">
        <v>0</v>
      </c>
      <c r="D17" s="44"/>
      <c r="E17" s="6" t="s">
        <v>76</v>
      </c>
      <c r="F17" s="12"/>
    </row>
    <row r="18" spans="1:6" ht="13.5" customHeight="1">
      <c r="A18" s="15" t="s">
        <v>5</v>
      </c>
      <c r="B18" s="12">
        <v>10</v>
      </c>
      <c r="C18" s="62">
        <v>0</v>
      </c>
      <c r="D18" s="6"/>
      <c r="E18" s="6" t="s">
        <v>76</v>
      </c>
      <c r="F18" s="6"/>
    </row>
    <row r="19" spans="1:6" ht="13.5" customHeight="1">
      <c r="A19" s="15" t="s">
        <v>6</v>
      </c>
      <c r="B19" s="12">
        <v>3</v>
      </c>
      <c r="C19" s="62">
        <v>0</v>
      </c>
      <c r="D19" s="6"/>
      <c r="E19" s="6" t="s">
        <v>76</v>
      </c>
      <c r="F19" s="12"/>
    </row>
    <row r="20" spans="1:6" ht="13.5" customHeight="1">
      <c r="A20" s="15" t="s">
        <v>7</v>
      </c>
      <c r="B20" s="12">
        <v>4</v>
      </c>
      <c r="C20" s="62">
        <v>0</v>
      </c>
      <c r="D20" s="6"/>
      <c r="E20" s="6" t="s">
        <v>76</v>
      </c>
      <c r="F20" s="12"/>
    </row>
    <row r="21" spans="1:6" ht="13.5" customHeight="1">
      <c r="A21" s="15" t="s">
        <v>8</v>
      </c>
      <c r="B21" s="12">
        <v>20</v>
      </c>
      <c r="C21" s="62">
        <v>0</v>
      </c>
      <c r="D21" s="44"/>
      <c r="E21" s="6" t="s">
        <v>76</v>
      </c>
      <c r="F21" s="12"/>
    </row>
    <row r="22" spans="1:6" ht="13.5" customHeight="1">
      <c r="A22" s="15" t="s">
        <v>9</v>
      </c>
      <c r="B22" s="12">
        <v>1</v>
      </c>
      <c r="C22" s="62">
        <v>0</v>
      </c>
      <c r="D22" s="6"/>
      <c r="E22" s="6" t="s">
        <v>76</v>
      </c>
      <c r="F22" s="12"/>
    </row>
    <row r="23" spans="1:6" ht="13.5" customHeight="1">
      <c r="A23" s="15"/>
      <c r="B23" s="15"/>
      <c r="C23" s="59"/>
      <c r="D23" s="44"/>
      <c r="E23" s="6" t="s">
        <v>76</v>
      </c>
      <c r="F23" s="72"/>
    </row>
    <row r="24" spans="1:6" ht="13.5" customHeight="1">
      <c r="A24" s="45" t="s">
        <v>10</v>
      </c>
      <c r="B24" s="126"/>
      <c r="C24" s="64"/>
      <c r="D24" s="44"/>
      <c r="E24" s="6" t="s">
        <v>76</v>
      </c>
      <c r="F24" s="6"/>
    </row>
    <row r="25" spans="1:6" ht="13.5" customHeight="1">
      <c r="A25" s="15" t="s">
        <v>11</v>
      </c>
      <c r="B25" s="12">
        <v>53</v>
      </c>
      <c r="C25" s="62">
        <v>0</v>
      </c>
      <c r="D25" s="6"/>
      <c r="E25" s="6" t="s">
        <v>76</v>
      </c>
      <c r="F25" s="6"/>
    </row>
    <row r="26" spans="1:6" ht="13.5" customHeight="1">
      <c r="A26" s="15" t="s">
        <v>12</v>
      </c>
      <c r="B26" s="12">
        <v>5</v>
      </c>
      <c r="C26" s="62" t="s">
        <v>77</v>
      </c>
      <c r="D26" s="44"/>
      <c r="E26" s="6" t="s">
        <v>76</v>
      </c>
      <c r="F26" s="12"/>
    </row>
    <row r="27" spans="1:6" ht="13.5" customHeight="1">
      <c r="A27" s="15" t="s">
        <v>13</v>
      </c>
      <c r="B27" s="12">
        <v>80</v>
      </c>
      <c r="C27" s="62" t="s">
        <v>77</v>
      </c>
      <c r="D27" s="44"/>
      <c r="E27" s="6" t="s">
        <v>76</v>
      </c>
      <c r="F27" s="13"/>
    </row>
    <row r="28" spans="1:6" ht="13.5" customHeight="1">
      <c r="A28" s="15" t="s">
        <v>14</v>
      </c>
      <c r="B28" s="12">
        <v>10</v>
      </c>
      <c r="C28" s="62">
        <v>0</v>
      </c>
      <c r="D28" s="6"/>
      <c r="E28" s="6" t="s">
        <v>76</v>
      </c>
      <c r="F28" s="12"/>
    </row>
    <row r="29" spans="1:6" ht="13.5" customHeight="1">
      <c r="A29" s="15" t="s">
        <v>15</v>
      </c>
      <c r="B29" s="12">
        <v>101</v>
      </c>
      <c r="C29" s="64">
        <v>1</v>
      </c>
      <c r="D29" s="6"/>
      <c r="E29" s="6" t="s">
        <v>76</v>
      </c>
      <c r="F29" s="12"/>
    </row>
    <row r="30" spans="1:6" ht="13.5" customHeight="1">
      <c r="A30" s="15" t="s">
        <v>16</v>
      </c>
      <c r="B30" s="12">
        <v>3</v>
      </c>
      <c r="C30" s="62" t="s">
        <v>77</v>
      </c>
      <c r="D30" s="44"/>
      <c r="E30" s="6" t="s">
        <v>76</v>
      </c>
      <c r="F30" s="12"/>
    </row>
    <row r="31" spans="1:6" ht="13.5" customHeight="1">
      <c r="A31" s="15"/>
      <c r="B31" s="15"/>
      <c r="C31" s="59"/>
      <c r="D31" s="44"/>
      <c r="E31" s="6" t="s">
        <v>76</v>
      </c>
      <c r="F31" s="72"/>
    </row>
    <row r="32" spans="1:6" ht="13.5" customHeight="1">
      <c r="A32" s="45" t="s">
        <v>17</v>
      </c>
      <c r="B32" s="126"/>
      <c r="C32" s="64"/>
      <c r="D32" s="44"/>
      <c r="E32" s="6" t="s">
        <v>76</v>
      </c>
      <c r="F32" s="6"/>
    </row>
    <row r="33" spans="1:6" ht="13.5" customHeight="1">
      <c r="A33" s="15" t="s">
        <v>18</v>
      </c>
      <c r="B33" s="6">
        <v>3</v>
      </c>
      <c r="C33" s="62" t="s">
        <v>77</v>
      </c>
      <c r="D33" s="44"/>
      <c r="E33" s="6" t="s">
        <v>76</v>
      </c>
      <c r="F33" s="6"/>
    </row>
    <row r="34" spans="1:6" ht="13.5" customHeight="1">
      <c r="A34" s="15" t="s">
        <v>19</v>
      </c>
      <c r="B34" s="12">
        <v>10</v>
      </c>
      <c r="C34" s="62">
        <v>0</v>
      </c>
      <c r="D34" s="44"/>
      <c r="E34" s="6" t="s">
        <v>76</v>
      </c>
      <c r="F34" s="6"/>
    </row>
    <row r="35" spans="1:6" ht="13.5" customHeight="1">
      <c r="A35" s="15" t="s">
        <v>20</v>
      </c>
      <c r="B35" s="12">
        <v>10</v>
      </c>
      <c r="C35" s="62">
        <v>0</v>
      </c>
      <c r="D35" s="44"/>
      <c r="E35" s="6" t="s">
        <v>76</v>
      </c>
      <c r="F35" s="12"/>
    </row>
    <row r="36" spans="1:6" ht="13.5" customHeight="1">
      <c r="A36" s="15" t="s">
        <v>21</v>
      </c>
      <c r="B36" s="12">
        <v>5</v>
      </c>
      <c r="C36" s="62" t="s">
        <v>77</v>
      </c>
      <c r="D36" s="6"/>
      <c r="E36" s="6" t="s">
        <v>76</v>
      </c>
      <c r="F36" s="6"/>
    </row>
    <row r="37" spans="1:6" ht="13.5" customHeight="1">
      <c r="A37" s="15" t="s">
        <v>22</v>
      </c>
      <c r="B37" s="12">
        <v>50</v>
      </c>
      <c r="C37" s="62">
        <v>0</v>
      </c>
      <c r="D37" s="44"/>
      <c r="E37" s="6" t="s">
        <v>76</v>
      </c>
      <c r="F37" s="6"/>
    </row>
    <row r="38" spans="1:6" ht="13.5" customHeight="1">
      <c r="A38" s="15" t="s">
        <v>23</v>
      </c>
      <c r="B38" s="12">
        <v>3</v>
      </c>
      <c r="C38" s="62">
        <v>0</v>
      </c>
      <c r="D38" s="44"/>
      <c r="E38" s="6" t="s">
        <v>76</v>
      </c>
      <c r="F38" s="12"/>
    </row>
    <row r="39" spans="1:6" ht="13.5" customHeight="1">
      <c r="A39" s="15" t="s">
        <v>24</v>
      </c>
      <c r="B39" s="12">
        <v>30</v>
      </c>
      <c r="C39" s="64">
        <v>1</v>
      </c>
      <c r="D39" s="44"/>
      <c r="E39" s="6" t="s">
        <v>76</v>
      </c>
      <c r="F39" s="6"/>
    </row>
    <row r="40" spans="1:6" ht="13.5" customHeight="1">
      <c r="A40" s="15" t="s">
        <v>25</v>
      </c>
      <c r="B40" s="12">
        <v>10</v>
      </c>
      <c r="C40" s="62">
        <v>0</v>
      </c>
      <c r="D40" s="6"/>
      <c r="E40" s="6" t="s">
        <v>76</v>
      </c>
      <c r="F40" s="6"/>
    </row>
    <row r="41" spans="1:6" ht="13.5" customHeight="1">
      <c r="A41" s="15"/>
      <c r="B41" s="15"/>
      <c r="C41" s="59"/>
      <c r="D41" s="44"/>
      <c r="E41" s="6" t="s">
        <v>76</v>
      </c>
      <c r="F41" s="72"/>
    </row>
    <row r="42" spans="1:6" ht="33" customHeight="1">
      <c r="A42" s="57" t="s">
        <v>92</v>
      </c>
      <c r="B42" s="126"/>
      <c r="C42" s="64"/>
      <c r="D42" s="44"/>
      <c r="E42" s="6" t="s">
        <v>76</v>
      </c>
      <c r="F42" s="44"/>
    </row>
    <row r="43" spans="1:6" ht="13.5" customHeight="1">
      <c r="A43" s="15" t="s">
        <v>26</v>
      </c>
      <c r="B43" s="12">
        <v>2</v>
      </c>
      <c r="C43" s="62">
        <v>0</v>
      </c>
      <c r="D43" s="44"/>
      <c r="E43" s="6" t="s">
        <v>76</v>
      </c>
      <c r="F43" s="12"/>
    </row>
    <row r="44" spans="1:6" ht="13.5" customHeight="1">
      <c r="A44" s="15" t="s">
        <v>27</v>
      </c>
      <c r="B44" s="12">
        <v>8</v>
      </c>
      <c r="C44" s="62">
        <v>0</v>
      </c>
      <c r="D44" s="6"/>
      <c r="E44" s="6" t="s">
        <v>76</v>
      </c>
      <c r="F44" s="6"/>
    </row>
    <row r="45" spans="1:6" ht="13.5" customHeight="1">
      <c r="A45" s="15" t="s">
        <v>28</v>
      </c>
      <c r="B45" s="12">
        <v>10</v>
      </c>
      <c r="C45" s="62">
        <v>0</v>
      </c>
      <c r="D45" s="6"/>
      <c r="E45" s="6" t="s">
        <v>76</v>
      </c>
      <c r="F45" s="6"/>
    </row>
    <row r="46" spans="1:6" ht="13.5" customHeight="1">
      <c r="A46" s="15" t="s">
        <v>29</v>
      </c>
      <c r="B46" s="12">
        <v>10</v>
      </c>
      <c r="C46" s="62">
        <v>0</v>
      </c>
      <c r="D46" s="6"/>
      <c r="E46" s="6" t="s">
        <v>76</v>
      </c>
      <c r="F46" s="6"/>
    </row>
    <row r="47" spans="1:6" ht="13.5" customHeight="1">
      <c r="A47" s="15" t="s">
        <v>30</v>
      </c>
      <c r="B47" s="12">
        <v>33</v>
      </c>
      <c r="C47" s="62">
        <v>0</v>
      </c>
      <c r="D47" s="44"/>
      <c r="E47" s="6" t="s">
        <v>76</v>
      </c>
      <c r="F47" s="12"/>
    </row>
    <row r="48" spans="1:6" ht="13.5" customHeight="1">
      <c r="A48" s="15" t="s">
        <v>31</v>
      </c>
      <c r="B48" s="12">
        <v>4</v>
      </c>
      <c r="C48" s="62">
        <v>0</v>
      </c>
      <c r="D48" s="44"/>
      <c r="E48" s="6" t="s">
        <v>76</v>
      </c>
      <c r="F48" s="12"/>
    </row>
    <row r="49" spans="1:6" ht="13.5" customHeight="1">
      <c r="A49" s="15" t="s">
        <v>32</v>
      </c>
      <c r="B49" s="12">
        <v>1873</v>
      </c>
      <c r="C49" s="64">
        <v>1</v>
      </c>
      <c r="D49" s="44"/>
      <c r="E49" s="6" t="s">
        <v>76</v>
      </c>
      <c r="F49" s="12"/>
    </row>
    <row r="50" spans="1:6" ht="13.5" customHeight="1">
      <c r="A50" s="15" t="s">
        <v>33</v>
      </c>
      <c r="B50" s="12">
        <v>5</v>
      </c>
      <c r="C50" s="64">
        <v>1</v>
      </c>
      <c r="D50" s="44"/>
      <c r="E50" s="6" t="s">
        <v>76</v>
      </c>
      <c r="F50" s="12"/>
    </row>
    <row r="51" spans="1:6" ht="13.5" customHeight="1">
      <c r="A51" s="15" t="s">
        <v>34</v>
      </c>
      <c r="B51" s="12">
        <v>30</v>
      </c>
      <c r="C51" s="62">
        <v>0</v>
      </c>
      <c r="D51" s="6"/>
      <c r="E51" s="6" t="s">
        <v>76</v>
      </c>
      <c r="F51" s="12"/>
    </row>
    <row r="52" spans="1:6" ht="13.5" customHeight="1">
      <c r="A52" s="15" t="s">
        <v>35</v>
      </c>
      <c r="B52" s="12">
        <v>10</v>
      </c>
      <c r="C52" s="62">
        <v>0</v>
      </c>
      <c r="D52" s="44"/>
      <c r="E52" s="6" t="s">
        <v>76</v>
      </c>
      <c r="F52" s="12"/>
    </row>
    <row r="53" spans="1:6" ht="13.5" customHeight="1">
      <c r="A53" s="15" t="s">
        <v>36</v>
      </c>
      <c r="B53" s="12">
        <v>10</v>
      </c>
      <c r="C53" s="62">
        <v>0</v>
      </c>
      <c r="D53" s="6"/>
      <c r="E53" s="6" t="s">
        <v>76</v>
      </c>
      <c r="F53" s="12"/>
    </row>
    <row r="54" spans="1:6" ht="13.5" customHeight="1">
      <c r="A54" s="15" t="s">
        <v>37</v>
      </c>
      <c r="B54" s="12">
        <v>5</v>
      </c>
      <c r="C54" s="62">
        <v>0</v>
      </c>
      <c r="D54" s="44"/>
      <c r="E54" s="6" t="s">
        <v>76</v>
      </c>
      <c r="F54" s="12"/>
    </row>
    <row r="55" spans="1:6" ht="13.5" customHeight="1">
      <c r="A55" s="15"/>
      <c r="B55" s="128"/>
      <c r="C55" s="59"/>
      <c r="D55" s="44"/>
      <c r="E55" s="6" t="s">
        <v>76</v>
      </c>
      <c r="F55" s="72"/>
    </row>
    <row r="56" spans="1:6" ht="13.5" customHeight="1">
      <c r="A56" s="45" t="s">
        <v>38</v>
      </c>
      <c r="B56" s="130"/>
      <c r="C56" s="64"/>
      <c r="D56" s="44"/>
      <c r="E56" s="6" t="s">
        <v>76</v>
      </c>
      <c r="F56" s="6"/>
    </row>
    <row r="57" spans="1:6" ht="13.5" customHeight="1">
      <c r="A57" s="15" t="s">
        <v>39</v>
      </c>
      <c r="B57" s="12">
        <v>171</v>
      </c>
      <c r="C57" s="64">
        <v>1</v>
      </c>
      <c r="D57" s="44"/>
      <c r="E57" s="6" t="s">
        <v>76</v>
      </c>
      <c r="F57" s="12"/>
    </row>
    <row r="58" spans="1:6" ht="13.5" customHeight="1">
      <c r="A58" s="15" t="s">
        <v>40</v>
      </c>
      <c r="B58" s="12">
        <v>5</v>
      </c>
      <c r="C58" s="62" t="s">
        <v>77</v>
      </c>
      <c r="D58" s="44"/>
      <c r="E58" s="6" t="s">
        <v>76</v>
      </c>
      <c r="F58" s="12"/>
    </row>
    <row r="59" spans="1:6" ht="13.5" customHeight="1">
      <c r="A59" s="15" t="s">
        <v>41</v>
      </c>
      <c r="B59" s="12">
        <v>10</v>
      </c>
      <c r="C59" s="62" t="s">
        <v>77</v>
      </c>
      <c r="D59" s="44"/>
      <c r="E59" s="6" t="s">
        <v>76</v>
      </c>
      <c r="F59" s="12"/>
    </row>
    <row r="60" spans="1:6" ht="13.5" customHeight="1">
      <c r="A60" s="15" t="s">
        <v>42</v>
      </c>
      <c r="B60" s="12">
        <v>5</v>
      </c>
      <c r="C60" s="62" t="s">
        <v>77</v>
      </c>
      <c r="D60" s="6"/>
      <c r="E60" s="6" t="s">
        <v>76</v>
      </c>
      <c r="F60" s="12"/>
    </row>
    <row r="61" spans="1:6" ht="13.5" customHeight="1">
      <c r="A61" s="15" t="s">
        <v>43</v>
      </c>
      <c r="B61" s="12">
        <v>10</v>
      </c>
      <c r="C61" s="62">
        <v>0</v>
      </c>
      <c r="D61" s="6"/>
      <c r="E61" s="6" t="s">
        <v>76</v>
      </c>
      <c r="F61" s="12"/>
    </row>
    <row r="62" spans="1:6" ht="13.5" customHeight="1">
      <c r="A62" s="15" t="s">
        <v>44</v>
      </c>
      <c r="B62" s="12">
        <v>10</v>
      </c>
      <c r="C62" s="62">
        <v>0</v>
      </c>
      <c r="D62" s="6"/>
      <c r="E62" s="6" t="s">
        <v>76</v>
      </c>
      <c r="F62" s="12"/>
    </row>
    <row r="63" spans="1:6" ht="13.5" customHeight="1">
      <c r="A63" s="44"/>
      <c r="B63" s="128"/>
      <c r="C63" s="59"/>
      <c r="D63" s="44"/>
      <c r="E63" s="6" t="s">
        <v>76</v>
      </c>
      <c r="F63" s="73"/>
    </row>
    <row r="64" spans="1:6" ht="13.5" customHeight="1">
      <c r="A64" s="45" t="s">
        <v>45</v>
      </c>
      <c r="B64" s="130"/>
      <c r="C64" s="64"/>
      <c r="D64" s="44"/>
      <c r="E64" s="6" t="s">
        <v>76</v>
      </c>
      <c r="F64" s="44"/>
    </row>
    <row r="65" spans="1:6" ht="13.5" customHeight="1">
      <c r="A65" s="15" t="s">
        <v>47</v>
      </c>
      <c r="B65" s="12">
        <v>15</v>
      </c>
      <c r="C65" s="62">
        <v>0</v>
      </c>
      <c r="D65" s="6"/>
      <c r="E65" s="6" t="s">
        <v>76</v>
      </c>
      <c r="F65" s="12"/>
    </row>
    <row r="66" spans="1:6" ht="13.5" customHeight="1">
      <c r="A66" s="15" t="s">
        <v>50</v>
      </c>
      <c r="B66" s="31">
        <v>10</v>
      </c>
      <c r="C66" s="62">
        <v>0</v>
      </c>
      <c r="D66" s="44"/>
      <c r="E66" s="6" t="s">
        <v>76</v>
      </c>
      <c r="F66" s="6"/>
    </row>
    <row r="67" spans="1:6" ht="13.5" customHeight="1">
      <c r="A67" s="15" t="s">
        <v>49</v>
      </c>
      <c r="B67" s="12">
        <v>10</v>
      </c>
      <c r="C67" s="62">
        <v>0</v>
      </c>
      <c r="D67" s="44"/>
      <c r="E67" s="6" t="s">
        <v>76</v>
      </c>
      <c r="F67" s="6"/>
    </row>
    <row r="68" spans="1:6" ht="13.5" customHeight="1">
      <c r="A68" s="15" t="s">
        <v>48</v>
      </c>
      <c r="B68" s="12">
        <v>10</v>
      </c>
      <c r="C68" s="62">
        <v>0</v>
      </c>
      <c r="D68" s="44"/>
      <c r="E68" s="6" t="s">
        <v>76</v>
      </c>
      <c r="F68" s="12"/>
    </row>
    <row r="69" spans="1:6" ht="13.5" customHeight="1">
      <c r="A69" s="15" t="s">
        <v>46</v>
      </c>
      <c r="B69" s="12">
        <v>30</v>
      </c>
      <c r="C69" s="62">
        <v>0</v>
      </c>
      <c r="D69" s="44"/>
      <c r="E69" s="6" t="s">
        <v>76</v>
      </c>
      <c r="F69" s="12"/>
    </row>
    <row r="70" spans="1:6" ht="13.5" customHeight="1">
      <c r="A70" s="15"/>
      <c r="B70" s="128"/>
      <c r="C70" s="59"/>
      <c r="D70" s="44"/>
      <c r="E70" s="6" t="s">
        <v>76</v>
      </c>
      <c r="F70" s="72"/>
    </row>
    <row r="71" spans="1:6" ht="13.5" customHeight="1">
      <c r="A71" s="45" t="s">
        <v>51</v>
      </c>
      <c r="B71" s="130"/>
      <c r="C71" s="59"/>
      <c r="D71" s="44"/>
      <c r="E71" s="6" t="s">
        <v>76</v>
      </c>
      <c r="F71" s="6"/>
    </row>
    <row r="72" spans="1:6" ht="13.5" customHeight="1">
      <c r="A72" s="15" t="s">
        <v>54</v>
      </c>
      <c r="B72" s="12">
        <v>2</v>
      </c>
      <c r="C72" s="62">
        <v>0</v>
      </c>
      <c r="D72" s="6"/>
      <c r="E72" s="6" t="s">
        <v>76</v>
      </c>
      <c r="F72" s="12"/>
    </row>
    <row r="73" spans="1:6" ht="13.5" customHeight="1">
      <c r="A73" s="15" t="s">
        <v>52</v>
      </c>
      <c r="B73" s="12">
        <v>6</v>
      </c>
      <c r="C73" s="64">
        <v>1</v>
      </c>
      <c r="D73" s="44"/>
      <c r="E73" s="6" t="s">
        <v>76</v>
      </c>
      <c r="F73" s="6"/>
    </row>
    <row r="74" spans="1:6" ht="13.5" customHeight="1">
      <c r="A74" s="15" t="s">
        <v>53</v>
      </c>
      <c r="B74" s="12">
        <v>10</v>
      </c>
      <c r="C74" s="62">
        <v>0</v>
      </c>
      <c r="D74" s="6"/>
      <c r="E74" s="6" t="s">
        <v>76</v>
      </c>
      <c r="F74" s="6"/>
    </row>
    <row r="75" spans="1:6" ht="13.5" customHeight="1">
      <c r="A75" s="15" t="s">
        <v>56</v>
      </c>
      <c r="B75" s="12">
        <v>2</v>
      </c>
      <c r="C75" s="62">
        <v>0</v>
      </c>
      <c r="D75" s="6"/>
      <c r="E75" s="6" t="s">
        <v>76</v>
      </c>
      <c r="F75" s="12"/>
    </row>
    <row r="76" spans="1:6" ht="13.5" customHeight="1">
      <c r="A76" s="15" t="s">
        <v>57</v>
      </c>
      <c r="B76" s="12">
        <v>4</v>
      </c>
      <c r="C76" s="62">
        <v>0</v>
      </c>
      <c r="D76" s="44"/>
      <c r="E76" s="6" t="s">
        <v>76</v>
      </c>
      <c r="F76" s="12"/>
    </row>
    <row r="77" spans="1:6" ht="13.5" customHeight="1">
      <c r="A77" s="15" t="s">
        <v>55</v>
      </c>
      <c r="B77" s="12">
        <v>12</v>
      </c>
      <c r="C77" s="62" t="s">
        <v>77</v>
      </c>
      <c r="D77" s="44"/>
      <c r="E77" s="6" t="s">
        <v>76</v>
      </c>
      <c r="F77" s="12"/>
    </row>
    <row r="78" spans="1:6" ht="13.5" customHeight="1">
      <c r="A78" s="15"/>
      <c r="B78" s="128"/>
      <c r="C78" s="59"/>
      <c r="D78" s="44"/>
      <c r="E78" s="6" t="s">
        <v>76</v>
      </c>
      <c r="F78" s="72"/>
    </row>
    <row r="79" spans="1:6" ht="13.5" customHeight="1">
      <c r="A79" s="45" t="s">
        <v>93</v>
      </c>
      <c r="B79" s="130"/>
      <c r="C79" s="62"/>
      <c r="D79" s="44"/>
      <c r="E79" s="6" t="s">
        <v>76</v>
      </c>
      <c r="F79" s="6"/>
    </row>
    <row r="80" spans="1:6" ht="13.5" customHeight="1">
      <c r="A80" s="15" t="s">
        <v>58</v>
      </c>
      <c r="B80" s="12">
        <v>2</v>
      </c>
      <c r="C80" s="62">
        <v>0</v>
      </c>
      <c r="D80" s="6"/>
      <c r="E80" s="6" t="s">
        <v>76</v>
      </c>
      <c r="F80" s="6"/>
    </row>
    <row r="81" spans="1:10" ht="13.5" customHeight="1">
      <c r="A81" s="15" t="s">
        <v>59</v>
      </c>
      <c r="B81" s="12">
        <v>5</v>
      </c>
      <c r="C81" s="62">
        <v>0</v>
      </c>
      <c r="D81" s="44"/>
      <c r="E81" s="6" t="s">
        <v>76</v>
      </c>
      <c r="F81" s="6"/>
    </row>
    <row r="82" spans="1:10" ht="13.5" customHeight="1">
      <c r="A82" s="15" t="s">
        <v>60</v>
      </c>
      <c r="B82" s="12">
        <v>12</v>
      </c>
      <c r="C82" s="62">
        <v>0</v>
      </c>
      <c r="D82" s="6"/>
      <c r="E82" s="6" t="s">
        <v>76</v>
      </c>
      <c r="F82" s="6"/>
    </row>
    <row r="83" spans="1:10" ht="13.5" customHeight="1">
      <c r="A83" s="15" t="s">
        <v>61</v>
      </c>
      <c r="B83" s="12">
        <v>10</v>
      </c>
      <c r="C83" s="62">
        <v>0</v>
      </c>
      <c r="D83" s="6"/>
      <c r="E83" s="6" t="s">
        <v>76</v>
      </c>
      <c r="F83" s="12"/>
    </row>
    <row r="84" spans="1:10" ht="13.5" customHeight="1">
      <c r="A84" s="15" t="s">
        <v>62</v>
      </c>
      <c r="B84" s="12">
        <v>10</v>
      </c>
      <c r="C84" s="62">
        <v>0</v>
      </c>
      <c r="D84" s="6"/>
      <c r="E84" s="6" t="s">
        <v>76</v>
      </c>
      <c r="F84" s="6"/>
    </row>
    <row r="85" spans="1:10" ht="13.5" customHeight="1">
      <c r="A85" s="15"/>
      <c r="B85" s="128"/>
      <c r="C85" s="59"/>
      <c r="D85" s="44"/>
      <c r="E85" s="6" t="s">
        <v>76</v>
      </c>
      <c r="F85" s="72"/>
    </row>
    <row r="86" spans="1:10" ht="13.5" customHeight="1">
      <c r="A86" s="45" t="s">
        <v>63</v>
      </c>
      <c r="B86" s="130"/>
      <c r="C86" s="62"/>
      <c r="D86" s="44"/>
      <c r="E86" s="6" t="s">
        <v>76</v>
      </c>
      <c r="F86" s="6"/>
    </row>
    <row r="87" spans="1:10" ht="13.5" customHeight="1">
      <c r="A87" s="15" t="s">
        <v>64</v>
      </c>
      <c r="B87" s="12">
        <v>80</v>
      </c>
      <c r="C87" s="62">
        <v>0</v>
      </c>
      <c r="D87" s="44"/>
      <c r="E87" s="6" t="s">
        <v>76</v>
      </c>
      <c r="F87" s="12"/>
    </row>
    <row r="88" spans="1:10" ht="13.5" customHeight="1">
      <c r="A88" s="15" t="s">
        <v>65</v>
      </c>
      <c r="B88" s="12">
        <v>24</v>
      </c>
      <c r="C88" s="64">
        <v>1</v>
      </c>
      <c r="D88" s="44"/>
      <c r="E88" s="6" t="s">
        <v>76</v>
      </c>
      <c r="F88" s="12"/>
    </row>
    <row r="89" spans="1:10" ht="13.5" customHeight="1">
      <c r="A89" s="15" t="s">
        <v>66</v>
      </c>
      <c r="B89" s="12">
        <v>1</v>
      </c>
      <c r="C89" s="64">
        <v>1</v>
      </c>
      <c r="D89" s="44"/>
      <c r="E89" s="6" t="s">
        <v>76</v>
      </c>
      <c r="F89" s="12"/>
    </row>
    <row r="90" spans="1:10" ht="13.5" customHeight="1">
      <c r="A90" s="15" t="s">
        <v>67</v>
      </c>
      <c r="B90" s="12">
        <v>14</v>
      </c>
      <c r="C90" s="62">
        <v>0</v>
      </c>
      <c r="D90" s="44"/>
      <c r="E90" s="6" t="s">
        <v>76</v>
      </c>
      <c r="F90" s="6"/>
    </row>
    <row r="91" spans="1:10" ht="13.5" customHeight="1">
      <c r="A91" s="15" t="s">
        <v>68</v>
      </c>
      <c r="B91" s="12">
        <v>10</v>
      </c>
      <c r="C91" s="62">
        <v>0</v>
      </c>
      <c r="D91" s="6"/>
      <c r="E91" s="6" t="s">
        <v>76</v>
      </c>
      <c r="F91" s="12"/>
      <c r="J91" s="2" t="s">
        <v>69</v>
      </c>
    </row>
    <row r="92" spans="1:10" ht="9.75" customHeight="1" thickBot="1">
      <c r="A92" s="77"/>
      <c r="B92" s="61"/>
      <c r="C92" s="50"/>
      <c r="D92" s="33"/>
      <c r="E92" s="30" t="s">
        <v>76</v>
      </c>
      <c r="F92" s="79"/>
    </row>
    <row r="93" spans="1:10">
      <c r="A93" s="400" t="s">
        <v>101</v>
      </c>
      <c r="B93" s="400"/>
      <c r="C93" s="400"/>
      <c r="D93" s="400"/>
      <c r="E93" s="400"/>
      <c r="F93" s="400"/>
    </row>
    <row r="94" spans="1:10">
      <c r="A94" s="29" t="s">
        <v>102</v>
      </c>
      <c r="B94" s="28"/>
      <c r="C94" s="27"/>
      <c r="E94" s="27"/>
      <c r="F94" s="27"/>
    </row>
    <row r="95" spans="1:10">
      <c r="A95" s="10"/>
      <c r="B95" s="10"/>
    </row>
  </sheetData>
  <mergeCells count="12">
    <mergeCell ref="A4:F4"/>
    <mergeCell ref="A5:F5"/>
    <mergeCell ref="A1:F1"/>
    <mergeCell ref="A2:F2"/>
    <mergeCell ref="A3:F3"/>
    <mergeCell ref="A93:F93"/>
    <mergeCell ref="A6:F6"/>
    <mergeCell ref="A7:F7"/>
    <mergeCell ref="A8:F8"/>
    <mergeCell ref="A10:F10"/>
    <mergeCell ref="A9:F9"/>
    <mergeCell ref="F11:F12"/>
  </mergeCells>
  <pageMargins left="0.51181102362204722" right="0.24" top="0.34" bottom="0.28000000000000003" header="0.17" footer="0.17"/>
  <pageSetup paperSize="9" scale="58"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91"/>
  <sheetViews>
    <sheetView view="pageBreakPreview" zoomScaleNormal="160" zoomScaleSheetLayoutView="100" workbookViewId="0">
      <selection sqref="A1:H1"/>
    </sheetView>
  </sheetViews>
  <sheetFormatPr defaultColWidth="30.85546875" defaultRowHeight="14.25"/>
  <cols>
    <col min="1" max="1" width="33.42578125" style="154" customWidth="1"/>
    <col min="2" max="2" width="15.85546875" style="154" customWidth="1"/>
    <col min="3" max="3" width="16.5703125" style="154" customWidth="1"/>
    <col min="4" max="4" width="14.140625" style="154" customWidth="1"/>
    <col min="5" max="5" width="15" style="154" customWidth="1"/>
    <col min="6" max="6" width="8.7109375" style="154" customWidth="1"/>
    <col min="7" max="7" width="13.7109375" style="154" customWidth="1"/>
    <col min="8" max="8" width="25.7109375" style="154" customWidth="1"/>
    <col min="9" max="16384" width="30.85546875" style="154"/>
  </cols>
  <sheetData>
    <row r="1" spans="1:13" ht="15">
      <c r="A1" s="346" t="s">
        <v>70</v>
      </c>
      <c r="B1" s="346"/>
      <c r="C1" s="346"/>
      <c r="D1" s="346"/>
      <c r="E1" s="346"/>
      <c r="F1" s="346"/>
      <c r="G1" s="346"/>
      <c r="H1" s="346"/>
      <c r="I1" s="162"/>
      <c r="J1" s="162"/>
      <c r="K1" s="162"/>
    </row>
    <row r="2" spans="1:13" ht="15">
      <c r="A2" s="346" t="s">
        <v>191</v>
      </c>
      <c r="B2" s="346"/>
      <c r="C2" s="346"/>
      <c r="D2" s="346"/>
      <c r="E2" s="346"/>
      <c r="F2" s="346"/>
      <c r="G2" s="346"/>
      <c r="H2" s="346"/>
      <c r="I2" s="180"/>
      <c r="J2" s="180"/>
      <c r="K2" s="180"/>
    </row>
    <row r="3" spans="1:13" ht="9" customHeight="1">
      <c r="A3" s="398"/>
      <c r="B3" s="398"/>
      <c r="C3" s="398"/>
      <c r="D3" s="398"/>
      <c r="E3" s="398"/>
      <c r="F3" s="398"/>
      <c r="G3" s="398"/>
      <c r="H3" s="398"/>
      <c r="I3" s="180"/>
      <c r="J3" s="180"/>
      <c r="K3" s="180"/>
    </row>
    <row r="4" spans="1:13" ht="42" customHeight="1">
      <c r="A4" s="348" t="s">
        <v>119</v>
      </c>
      <c r="B4" s="348"/>
      <c r="C4" s="348"/>
      <c r="D4" s="348"/>
      <c r="E4" s="348"/>
      <c r="F4" s="348"/>
      <c r="G4" s="348"/>
      <c r="H4" s="348"/>
      <c r="I4" s="163"/>
      <c r="J4" s="163"/>
      <c r="K4" s="163"/>
      <c r="L4" s="163"/>
      <c r="M4" s="164"/>
    </row>
    <row r="5" spans="1:13" ht="45" customHeight="1">
      <c r="A5" s="348" t="s">
        <v>173</v>
      </c>
      <c r="B5" s="348"/>
      <c r="C5" s="348"/>
      <c r="D5" s="348"/>
      <c r="E5" s="348"/>
      <c r="F5" s="348"/>
      <c r="G5" s="348"/>
      <c r="H5" s="348"/>
      <c r="I5" s="164"/>
      <c r="J5" s="164"/>
      <c r="K5" s="164"/>
      <c r="L5" s="164"/>
      <c r="M5" s="164"/>
    </row>
    <row r="6" spans="1:13" ht="13.5" customHeight="1">
      <c r="A6" s="351"/>
      <c r="B6" s="351"/>
      <c r="C6" s="351"/>
      <c r="D6" s="351"/>
      <c r="E6" s="351"/>
      <c r="F6" s="351"/>
      <c r="G6" s="351"/>
      <c r="H6" s="351"/>
      <c r="I6" s="164"/>
      <c r="J6" s="164"/>
      <c r="K6" s="164"/>
      <c r="L6" s="164"/>
      <c r="M6" s="164"/>
    </row>
    <row r="7" spans="1:13" ht="30.75" customHeight="1">
      <c r="A7" s="352" t="s">
        <v>174</v>
      </c>
      <c r="B7" s="352"/>
      <c r="C7" s="352"/>
      <c r="D7" s="352"/>
      <c r="E7" s="352"/>
      <c r="F7" s="352"/>
      <c r="G7" s="352"/>
      <c r="H7" s="352"/>
      <c r="I7" s="164"/>
      <c r="J7" s="164"/>
      <c r="K7" s="164"/>
      <c r="L7" s="164"/>
      <c r="M7" s="164"/>
    </row>
    <row r="8" spans="1:13" ht="25.5" customHeight="1">
      <c r="A8" s="352" t="s">
        <v>87</v>
      </c>
      <c r="B8" s="352"/>
      <c r="C8" s="352"/>
      <c r="D8" s="352"/>
      <c r="E8" s="352"/>
      <c r="F8" s="352"/>
      <c r="G8" s="352"/>
      <c r="H8" s="352"/>
      <c r="I8" s="164"/>
      <c r="J8" s="164"/>
      <c r="K8" s="164"/>
      <c r="L8" s="164"/>
      <c r="M8" s="164"/>
    </row>
    <row r="9" spans="1:13" ht="31.5" customHeight="1">
      <c r="A9" s="353" t="s">
        <v>617</v>
      </c>
      <c r="B9" s="353"/>
      <c r="C9" s="353"/>
      <c r="D9" s="353"/>
      <c r="E9" s="353"/>
      <c r="F9" s="353"/>
      <c r="G9" s="353"/>
      <c r="H9" s="353"/>
      <c r="I9" s="164"/>
      <c r="J9" s="164"/>
      <c r="K9" s="164"/>
      <c r="L9" s="164"/>
      <c r="M9" s="164"/>
    </row>
    <row r="10" spans="1:13" ht="45">
      <c r="A10" s="155" t="s">
        <v>72</v>
      </c>
      <c r="B10" s="156" t="s">
        <v>178</v>
      </c>
      <c r="C10" s="156" t="s">
        <v>179</v>
      </c>
      <c r="D10" s="156" t="s">
        <v>523</v>
      </c>
      <c r="E10" s="156" t="s">
        <v>522</v>
      </c>
      <c r="F10" s="156" t="s">
        <v>184</v>
      </c>
      <c r="G10" s="156" t="s">
        <v>73</v>
      </c>
      <c r="H10" s="382" t="s">
        <v>630</v>
      </c>
    </row>
    <row r="11" spans="1:13" ht="7.5" customHeight="1">
      <c r="A11" s="217"/>
      <c r="B11" s="217"/>
      <c r="C11" s="217"/>
      <c r="D11" s="218"/>
      <c r="E11" s="218"/>
      <c r="F11" s="218"/>
      <c r="G11" s="219"/>
      <c r="H11" s="383"/>
    </row>
    <row r="12" spans="1:13" ht="15">
      <c r="A12" s="157" t="s">
        <v>0</v>
      </c>
      <c r="B12" s="220">
        <v>110.58266419600578</v>
      </c>
      <c r="C12" s="221">
        <v>41697</v>
      </c>
      <c r="D12" s="161">
        <v>0</v>
      </c>
      <c r="E12" s="222"/>
      <c r="F12" s="161"/>
      <c r="G12" s="161"/>
      <c r="H12" s="161"/>
    </row>
    <row r="13" spans="1:13" ht="13.5" customHeight="1">
      <c r="A13" s="217" t="s">
        <v>1</v>
      </c>
      <c r="B13" s="167" t="s">
        <v>181</v>
      </c>
      <c r="C13" s="167" t="s">
        <v>95</v>
      </c>
      <c r="D13" s="167" t="s">
        <v>95</v>
      </c>
      <c r="E13" s="172">
        <v>0</v>
      </c>
      <c r="F13" s="167"/>
      <c r="G13" s="168" t="s">
        <v>82</v>
      </c>
      <c r="H13" s="170"/>
    </row>
    <row r="14" spans="1:13" ht="13.5" customHeight="1">
      <c r="A14" s="217" t="s">
        <v>2</v>
      </c>
      <c r="B14" s="167" t="s">
        <v>181</v>
      </c>
      <c r="C14" s="167" t="s">
        <v>95</v>
      </c>
      <c r="D14" s="167" t="s">
        <v>95</v>
      </c>
      <c r="E14" s="172">
        <v>0</v>
      </c>
      <c r="F14" s="167"/>
      <c r="G14" s="168" t="s">
        <v>82</v>
      </c>
      <c r="H14" s="168"/>
    </row>
    <row r="15" spans="1:13" ht="13.5" customHeight="1">
      <c r="A15" s="217" t="s">
        <v>3</v>
      </c>
      <c r="B15" s="167" t="s">
        <v>181</v>
      </c>
      <c r="C15" s="221">
        <v>12363</v>
      </c>
      <c r="D15" s="167">
        <v>4</v>
      </c>
      <c r="E15" s="222">
        <v>2</v>
      </c>
      <c r="F15" s="167"/>
      <c r="G15" s="168" t="s">
        <v>82</v>
      </c>
      <c r="H15" s="170"/>
    </row>
    <row r="16" spans="1:13" ht="13.5" customHeight="1">
      <c r="A16" s="217" t="s">
        <v>4</v>
      </c>
      <c r="B16" s="167" t="s">
        <v>181</v>
      </c>
      <c r="C16" s="172" t="s">
        <v>95</v>
      </c>
      <c r="D16" s="167" t="s">
        <v>95</v>
      </c>
      <c r="E16" s="172">
        <v>0</v>
      </c>
      <c r="F16" s="167"/>
      <c r="G16" s="168" t="s">
        <v>82</v>
      </c>
      <c r="H16" s="170"/>
    </row>
    <row r="17" spans="1:8" ht="13.5" customHeight="1">
      <c r="A17" s="217" t="s">
        <v>5</v>
      </c>
      <c r="B17" s="167" t="s">
        <v>181</v>
      </c>
      <c r="C17" s="172" t="s">
        <v>95</v>
      </c>
      <c r="D17" s="167">
        <v>0</v>
      </c>
      <c r="E17" s="222">
        <v>2</v>
      </c>
      <c r="F17" s="167"/>
      <c r="G17" s="168" t="s">
        <v>82</v>
      </c>
      <c r="H17" s="168"/>
    </row>
    <row r="18" spans="1:8" ht="13.5" customHeight="1">
      <c r="A18" s="217" t="s">
        <v>6</v>
      </c>
      <c r="B18" s="220">
        <v>110.31725561000773</v>
      </c>
      <c r="C18" s="221">
        <v>5728</v>
      </c>
      <c r="D18" s="167">
        <v>3</v>
      </c>
      <c r="E18" s="222">
        <v>0</v>
      </c>
      <c r="F18" s="167"/>
      <c r="G18" s="168" t="s">
        <v>82</v>
      </c>
      <c r="H18" s="170"/>
    </row>
    <row r="19" spans="1:8" ht="13.5" customHeight="1">
      <c r="A19" s="217" t="s">
        <v>7</v>
      </c>
      <c r="B19" s="167" t="s">
        <v>181</v>
      </c>
      <c r="C19" s="172" t="s">
        <v>95</v>
      </c>
      <c r="D19" s="167" t="s">
        <v>95</v>
      </c>
      <c r="E19" s="172">
        <v>0</v>
      </c>
      <c r="F19" s="167"/>
      <c r="G19" s="168" t="s">
        <v>82</v>
      </c>
      <c r="H19" s="170"/>
    </row>
    <row r="20" spans="1:8" ht="13.5" customHeight="1">
      <c r="A20" s="217" t="s">
        <v>8</v>
      </c>
      <c r="B20" s="220">
        <v>110.63308506468053</v>
      </c>
      <c r="C20" s="221">
        <v>23606</v>
      </c>
      <c r="D20" s="167">
        <v>0</v>
      </c>
      <c r="E20" s="222">
        <v>0</v>
      </c>
      <c r="F20" s="167"/>
      <c r="G20" s="168" t="s">
        <v>82</v>
      </c>
      <c r="H20" s="170"/>
    </row>
    <row r="21" spans="1:8" ht="13.5" customHeight="1">
      <c r="A21" s="217" t="s">
        <v>9</v>
      </c>
      <c r="B21" s="167" t="s">
        <v>181</v>
      </c>
      <c r="C21" s="172" t="s">
        <v>182</v>
      </c>
      <c r="D21" s="167">
        <v>0</v>
      </c>
      <c r="E21" s="222">
        <v>3</v>
      </c>
      <c r="F21" s="167"/>
      <c r="G21" s="168" t="s">
        <v>82</v>
      </c>
      <c r="H21" s="170"/>
    </row>
    <row r="22" spans="1:8" ht="13.5" customHeight="1">
      <c r="A22" s="217"/>
      <c r="B22" s="167"/>
      <c r="C22" s="167"/>
      <c r="D22" s="167"/>
      <c r="E22" s="167"/>
      <c r="F22" s="167"/>
      <c r="G22" s="172"/>
      <c r="H22" s="172"/>
    </row>
    <row r="23" spans="1:8" ht="13.5" customHeight="1">
      <c r="A23" s="158" t="s">
        <v>10</v>
      </c>
      <c r="B23" s="168">
        <v>112.53051112973149</v>
      </c>
      <c r="C23" s="223">
        <f>SUM(C24:C28)</f>
        <v>58480</v>
      </c>
      <c r="D23" s="161"/>
      <c r="E23" s="222"/>
      <c r="F23" s="161"/>
      <c r="G23" s="215"/>
      <c r="H23" s="215"/>
    </row>
    <row r="24" spans="1:8" ht="13.5" customHeight="1">
      <c r="A24" s="217" t="s">
        <v>11</v>
      </c>
      <c r="B24" s="167" t="s">
        <v>181</v>
      </c>
      <c r="C24" s="172" t="s">
        <v>95</v>
      </c>
      <c r="D24" s="167" t="s">
        <v>95</v>
      </c>
      <c r="E24" s="172">
        <v>3</v>
      </c>
      <c r="F24" s="167"/>
      <c r="G24" s="168" t="s">
        <v>82</v>
      </c>
      <c r="H24" s="168"/>
    </row>
    <row r="25" spans="1:8" ht="13.5" customHeight="1">
      <c r="A25" s="217" t="s">
        <v>12</v>
      </c>
      <c r="B25" s="168">
        <v>159.47006869479884</v>
      </c>
      <c r="C25" s="221">
        <v>4818</v>
      </c>
      <c r="D25" s="167">
        <v>5</v>
      </c>
      <c r="E25" s="222">
        <v>5</v>
      </c>
      <c r="F25" s="167"/>
      <c r="G25" s="168" t="s">
        <v>82</v>
      </c>
      <c r="H25" s="170"/>
    </row>
    <row r="26" spans="1:8" ht="13.5" customHeight="1">
      <c r="A26" s="217" t="s">
        <v>13</v>
      </c>
      <c r="B26" s="167" t="s">
        <v>181</v>
      </c>
      <c r="C26" s="172" t="s">
        <v>95</v>
      </c>
      <c r="D26" s="167" t="s">
        <v>95</v>
      </c>
      <c r="E26" s="172">
        <v>0</v>
      </c>
      <c r="F26" s="167"/>
      <c r="G26" s="168" t="s">
        <v>82</v>
      </c>
      <c r="H26" s="170"/>
    </row>
    <row r="27" spans="1:8" ht="13.5" customHeight="1">
      <c r="A27" s="217" t="s">
        <v>14</v>
      </c>
      <c r="B27" s="167" t="s">
        <v>181</v>
      </c>
      <c r="C27" s="172" t="s">
        <v>95</v>
      </c>
      <c r="D27" s="167" t="s">
        <v>95</v>
      </c>
      <c r="E27" s="172">
        <v>0</v>
      </c>
      <c r="F27" s="167"/>
      <c r="G27" s="168" t="s">
        <v>82</v>
      </c>
      <c r="H27" s="170"/>
    </row>
    <row r="28" spans="1:8" ht="13.5" customHeight="1">
      <c r="A28" s="217" t="s">
        <v>15</v>
      </c>
      <c r="B28" s="168">
        <v>108.76588878832001</v>
      </c>
      <c r="C28" s="221">
        <v>53662</v>
      </c>
      <c r="D28" s="167">
        <v>4</v>
      </c>
      <c r="E28" s="222">
        <v>5</v>
      </c>
      <c r="F28" s="167"/>
      <c r="G28" s="168" t="s">
        <v>82</v>
      </c>
      <c r="H28" s="170"/>
    </row>
    <row r="29" spans="1:8" ht="13.5" customHeight="1">
      <c r="A29" s="217" t="s">
        <v>16</v>
      </c>
      <c r="B29" s="167" t="s">
        <v>181</v>
      </c>
      <c r="C29" s="172" t="s">
        <v>95</v>
      </c>
      <c r="D29" s="167" t="s">
        <v>95</v>
      </c>
      <c r="E29" s="172">
        <v>0</v>
      </c>
      <c r="F29" s="167"/>
      <c r="G29" s="168" t="s">
        <v>82</v>
      </c>
      <c r="H29" s="170"/>
    </row>
    <row r="30" spans="1:8" ht="13.5" customHeight="1">
      <c r="A30" s="217"/>
      <c r="B30" s="167"/>
      <c r="C30" s="167"/>
      <c r="D30" s="167"/>
      <c r="E30" s="167"/>
      <c r="F30" s="167"/>
      <c r="G30" s="172"/>
      <c r="H30" s="172"/>
    </row>
    <row r="31" spans="1:8" ht="13.5" customHeight="1">
      <c r="A31" s="158" t="s">
        <v>17</v>
      </c>
      <c r="B31" s="168">
        <v>117.89694482444139</v>
      </c>
      <c r="C31" s="223">
        <f>SUM(C32:C36)</f>
        <v>79575</v>
      </c>
      <c r="D31" s="161"/>
      <c r="E31" s="222"/>
      <c r="F31" s="161"/>
      <c r="G31" s="215"/>
      <c r="H31" s="215"/>
    </row>
    <row r="32" spans="1:8" ht="13.5" customHeight="1">
      <c r="A32" s="217" t="s">
        <v>18</v>
      </c>
      <c r="B32" s="167" t="s">
        <v>181</v>
      </c>
      <c r="C32" s="172" t="s">
        <v>95</v>
      </c>
      <c r="D32" s="167" t="s">
        <v>95</v>
      </c>
      <c r="E32" s="172">
        <v>0</v>
      </c>
      <c r="F32" s="167"/>
      <c r="G32" s="168" t="s">
        <v>82</v>
      </c>
      <c r="H32" s="168"/>
    </row>
    <row r="33" spans="1:8" ht="13.5" customHeight="1">
      <c r="A33" s="217" t="s">
        <v>19</v>
      </c>
      <c r="B33" s="167" t="s">
        <v>181</v>
      </c>
      <c r="C33" s="172" t="s">
        <v>95</v>
      </c>
      <c r="D33" s="167">
        <v>1</v>
      </c>
      <c r="E33" s="224">
        <v>4</v>
      </c>
      <c r="F33" s="167"/>
      <c r="G33" s="168" t="s">
        <v>82</v>
      </c>
      <c r="H33" s="168"/>
    </row>
    <row r="34" spans="1:8" ht="13.5" customHeight="1">
      <c r="A34" s="217" t="s">
        <v>20</v>
      </c>
      <c r="B34" s="167" t="s">
        <v>181</v>
      </c>
      <c r="C34" s="172" t="s">
        <v>95</v>
      </c>
      <c r="D34" s="167">
        <v>2</v>
      </c>
      <c r="E34" s="224">
        <v>6</v>
      </c>
      <c r="F34" s="167"/>
      <c r="G34" s="168" t="s">
        <v>82</v>
      </c>
      <c r="H34" s="170"/>
    </row>
    <row r="35" spans="1:8" ht="13.5" customHeight="1">
      <c r="A35" s="217" t="s">
        <v>21</v>
      </c>
      <c r="B35" s="167" t="s">
        <v>181</v>
      </c>
      <c r="C35" s="172" t="s">
        <v>95</v>
      </c>
      <c r="D35" s="167" t="s">
        <v>95</v>
      </c>
      <c r="E35" s="172">
        <v>0</v>
      </c>
      <c r="F35" s="167"/>
      <c r="G35" s="168" t="s">
        <v>82</v>
      </c>
      <c r="H35" s="168"/>
    </row>
    <row r="36" spans="1:8" ht="13.5" customHeight="1">
      <c r="A36" s="217" t="s">
        <v>22</v>
      </c>
      <c r="B36" s="225">
        <v>122.31918997107039</v>
      </c>
      <c r="C36" s="221">
        <v>79575</v>
      </c>
      <c r="D36" s="167">
        <v>0</v>
      </c>
      <c r="E36" s="223">
        <v>1</v>
      </c>
      <c r="F36" s="167"/>
      <c r="G36" s="168" t="s">
        <v>82</v>
      </c>
      <c r="H36" s="168"/>
    </row>
    <row r="37" spans="1:8" ht="13.5" customHeight="1">
      <c r="A37" s="217" t="s">
        <v>23</v>
      </c>
      <c r="B37" s="225">
        <v>56.804843392846117</v>
      </c>
      <c r="C37" s="221">
        <v>14799</v>
      </c>
      <c r="D37" s="167">
        <v>4</v>
      </c>
      <c r="E37" s="222">
        <v>0</v>
      </c>
      <c r="F37" s="167"/>
      <c r="G37" s="168" t="s">
        <v>82</v>
      </c>
      <c r="H37" s="170"/>
    </row>
    <row r="38" spans="1:8" ht="13.5" customHeight="1">
      <c r="A38" s="217" t="s">
        <v>24</v>
      </c>
      <c r="B38" s="225">
        <v>124.82139270651021</v>
      </c>
      <c r="C38" s="221">
        <v>90851</v>
      </c>
      <c r="D38" s="167">
        <v>1</v>
      </c>
      <c r="E38" s="224">
        <v>3</v>
      </c>
      <c r="F38" s="167"/>
      <c r="G38" s="168" t="s">
        <v>82</v>
      </c>
      <c r="H38" s="168"/>
    </row>
    <row r="39" spans="1:8" ht="13.5" customHeight="1">
      <c r="A39" s="217" t="s">
        <v>25</v>
      </c>
      <c r="B39" s="225">
        <v>132.01931304241535</v>
      </c>
      <c r="C39" s="221">
        <v>19723</v>
      </c>
      <c r="D39" s="167">
        <v>4</v>
      </c>
      <c r="E39" s="222">
        <v>0</v>
      </c>
      <c r="F39" s="167"/>
      <c r="G39" s="168" t="s">
        <v>82</v>
      </c>
      <c r="H39" s="168"/>
    </row>
    <row r="40" spans="1:8" ht="13.5" customHeight="1">
      <c r="A40" s="217"/>
      <c r="B40" s="167"/>
      <c r="C40" s="167"/>
      <c r="D40" s="167"/>
      <c r="E40" s="167"/>
      <c r="F40" s="167"/>
      <c r="G40" s="172"/>
      <c r="H40" s="172"/>
    </row>
    <row r="41" spans="1:8" ht="28.5" customHeight="1">
      <c r="A41" s="160" t="s">
        <v>92</v>
      </c>
      <c r="B41" s="226">
        <v>39.39386336726924</v>
      </c>
      <c r="C41" s="223">
        <f>SUM(C42:C46)</f>
        <v>94904</v>
      </c>
      <c r="D41" s="161">
        <v>0</v>
      </c>
      <c r="E41" s="222"/>
      <c r="F41" s="161"/>
      <c r="G41" s="161"/>
      <c r="H41" s="161"/>
    </row>
    <row r="42" spans="1:8" ht="13.5" customHeight="1">
      <c r="A42" s="217" t="s">
        <v>26</v>
      </c>
      <c r="B42" s="167" t="s">
        <v>181</v>
      </c>
      <c r="C42" s="221">
        <v>4928</v>
      </c>
      <c r="D42" s="167">
        <v>2</v>
      </c>
      <c r="E42" s="222">
        <v>3</v>
      </c>
      <c r="F42" s="167"/>
      <c r="G42" s="168" t="s">
        <v>82</v>
      </c>
      <c r="H42" s="170"/>
    </row>
    <row r="43" spans="1:8" ht="13.5" customHeight="1">
      <c r="A43" s="217" t="s">
        <v>27</v>
      </c>
      <c r="B43" s="226">
        <v>122.63388346244525</v>
      </c>
      <c r="C43" s="221">
        <v>19960</v>
      </c>
      <c r="D43" s="167">
        <v>7</v>
      </c>
      <c r="E43" s="222">
        <v>5</v>
      </c>
      <c r="F43" s="167"/>
      <c r="G43" s="168" t="s">
        <v>82</v>
      </c>
      <c r="H43" s="168"/>
    </row>
    <row r="44" spans="1:8" ht="13.5" customHeight="1">
      <c r="A44" s="217" t="s">
        <v>28</v>
      </c>
      <c r="B44" s="226">
        <v>118.97473723031533</v>
      </c>
      <c r="C44" s="221">
        <v>12629</v>
      </c>
      <c r="D44" s="167">
        <v>2</v>
      </c>
      <c r="E44" s="222">
        <v>1</v>
      </c>
      <c r="F44" s="167"/>
      <c r="G44" s="168" t="s">
        <v>82</v>
      </c>
      <c r="H44" s="168"/>
    </row>
    <row r="45" spans="1:8" ht="13.5" customHeight="1">
      <c r="A45" s="217" t="s">
        <v>29</v>
      </c>
      <c r="B45" s="167" t="s">
        <v>181</v>
      </c>
      <c r="C45" s="172" t="s">
        <v>95</v>
      </c>
      <c r="D45" s="167" t="s">
        <v>95</v>
      </c>
      <c r="E45" s="172">
        <v>0</v>
      </c>
      <c r="F45" s="167"/>
      <c r="G45" s="168" t="s">
        <v>82</v>
      </c>
      <c r="H45" s="168"/>
    </row>
    <row r="46" spans="1:8" ht="13.5" customHeight="1">
      <c r="A46" s="217" t="s">
        <v>30</v>
      </c>
      <c r="B46" s="226">
        <v>104.73273065171513</v>
      </c>
      <c r="C46" s="221">
        <v>57387</v>
      </c>
      <c r="D46" s="167">
        <v>4</v>
      </c>
      <c r="E46" s="222">
        <v>6</v>
      </c>
      <c r="F46" s="167"/>
      <c r="G46" s="168" t="s">
        <v>82</v>
      </c>
      <c r="H46" s="170"/>
    </row>
    <row r="47" spans="1:8" ht="13.5" customHeight="1">
      <c r="A47" s="217" t="s">
        <v>31</v>
      </c>
      <c r="B47" s="226">
        <v>117.5170304462672</v>
      </c>
      <c r="C47" s="221">
        <v>8771</v>
      </c>
      <c r="D47" s="167">
        <v>3</v>
      </c>
      <c r="E47" s="222">
        <v>0</v>
      </c>
      <c r="F47" s="167"/>
      <c r="G47" s="168" t="s">
        <v>82</v>
      </c>
      <c r="H47" s="170"/>
    </row>
    <row r="48" spans="1:8" ht="13.5" customHeight="1">
      <c r="A48" s="217" t="s">
        <v>32</v>
      </c>
      <c r="B48" s="226">
        <v>33.449486632857592</v>
      </c>
      <c r="C48" s="221">
        <v>521950</v>
      </c>
      <c r="D48" s="167">
        <v>0</v>
      </c>
      <c r="E48" s="222">
        <v>0</v>
      </c>
      <c r="F48" s="167"/>
      <c r="G48" s="168" t="s">
        <v>82</v>
      </c>
      <c r="H48" s="170"/>
    </row>
    <row r="49" spans="1:8" ht="13.5" customHeight="1">
      <c r="A49" s="217" t="s">
        <v>33</v>
      </c>
      <c r="B49" s="226">
        <v>123.48659003831418</v>
      </c>
      <c r="C49" s="221">
        <v>12292</v>
      </c>
      <c r="D49" s="167">
        <v>4</v>
      </c>
      <c r="E49" s="222">
        <v>3</v>
      </c>
      <c r="F49" s="167"/>
      <c r="G49" s="168" t="s">
        <v>82</v>
      </c>
      <c r="H49" s="170"/>
    </row>
    <row r="50" spans="1:8" ht="13.5" customHeight="1">
      <c r="A50" s="217" t="s">
        <v>34</v>
      </c>
      <c r="B50" s="226">
        <v>110.7172478453716</v>
      </c>
      <c r="C50" s="221">
        <v>33446</v>
      </c>
      <c r="D50" s="167">
        <v>5</v>
      </c>
      <c r="E50" s="222">
        <v>0</v>
      </c>
      <c r="F50" s="167"/>
      <c r="G50" s="168" t="s">
        <v>82</v>
      </c>
      <c r="H50" s="170"/>
    </row>
    <row r="51" spans="1:8" ht="13.5" customHeight="1">
      <c r="A51" s="217" t="s">
        <v>35</v>
      </c>
      <c r="B51" s="226">
        <v>138.67524035460107</v>
      </c>
      <c r="C51" s="221">
        <v>16519</v>
      </c>
      <c r="D51" s="167">
        <v>3</v>
      </c>
      <c r="E51" s="222">
        <v>0</v>
      </c>
      <c r="F51" s="167"/>
      <c r="G51" s="168" t="s">
        <v>82</v>
      </c>
      <c r="H51" s="170"/>
    </row>
    <row r="52" spans="1:8" ht="13.5" customHeight="1">
      <c r="A52" s="217" t="s">
        <v>36</v>
      </c>
      <c r="B52" s="226">
        <v>31.022727272727273</v>
      </c>
      <c r="C52" s="221">
        <v>1723</v>
      </c>
      <c r="D52" s="167">
        <v>2</v>
      </c>
      <c r="E52" s="222">
        <v>4</v>
      </c>
      <c r="F52" s="167"/>
      <c r="G52" s="168" t="s">
        <v>82</v>
      </c>
      <c r="H52" s="170"/>
    </row>
    <row r="53" spans="1:8" ht="13.5" customHeight="1">
      <c r="A53" s="217" t="s">
        <v>37</v>
      </c>
      <c r="B53" s="226">
        <v>121.57135627530364</v>
      </c>
      <c r="C53" s="221">
        <v>17520</v>
      </c>
      <c r="D53" s="167">
        <v>4</v>
      </c>
      <c r="E53" s="222">
        <v>1</v>
      </c>
      <c r="F53" s="167"/>
      <c r="G53" s="168" t="s">
        <v>82</v>
      </c>
      <c r="H53" s="170"/>
    </row>
    <row r="54" spans="1:8" ht="13.5" customHeight="1">
      <c r="A54" s="217"/>
      <c r="B54" s="167"/>
      <c r="C54" s="167"/>
      <c r="D54" s="167"/>
      <c r="E54" s="167"/>
      <c r="F54" s="167"/>
      <c r="G54" s="172"/>
      <c r="H54" s="172"/>
    </row>
    <row r="55" spans="1:8" ht="13.5" customHeight="1">
      <c r="A55" s="158" t="s">
        <v>38</v>
      </c>
      <c r="B55" s="226">
        <v>58.193450516109877</v>
      </c>
      <c r="C55" s="223">
        <f>SUM(C56:C60)</f>
        <v>58842</v>
      </c>
      <c r="D55" s="161"/>
      <c r="E55" s="222"/>
      <c r="F55" s="161"/>
      <c r="G55" s="215"/>
      <c r="H55" s="215"/>
    </row>
    <row r="56" spans="1:8" ht="13.5" customHeight="1">
      <c r="A56" s="217" t="s">
        <v>39</v>
      </c>
      <c r="B56" s="226">
        <v>58.193450516109877</v>
      </c>
      <c r="C56" s="221">
        <v>58842</v>
      </c>
      <c r="D56" s="167">
        <v>1</v>
      </c>
      <c r="E56" s="222">
        <v>1</v>
      </c>
      <c r="F56" s="167"/>
      <c r="G56" s="168" t="s">
        <v>82</v>
      </c>
      <c r="H56" s="170"/>
    </row>
    <row r="57" spans="1:8" ht="13.5" customHeight="1">
      <c r="A57" s="217" t="s">
        <v>40</v>
      </c>
      <c r="B57" s="167" t="s">
        <v>181</v>
      </c>
      <c r="C57" s="172" t="s">
        <v>95</v>
      </c>
      <c r="D57" s="167">
        <v>0</v>
      </c>
      <c r="E57" s="224">
        <v>0</v>
      </c>
      <c r="F57" s="167"/>
      <c r="G57" s="168" t="s">
        <v>82</v>
      </c>
      <c r="H57" s="170"/>
    </row>
    <row r="58" spans="1:8" ht="13.5" customHeight="1">
      <c r="A58" s="217" t="s">
        <v>41</v>
      </c>
      <c r="B58" s="167" t="s">
        <v>181</v>
      </c>
      <c r="C58" s="172" t="s">
        <v>95</v>
      </c>
      <c r="D58" s="167" t="s">
        <v>95</v>
      </c>
      <c r="E58" s="172">
        <v>0</v>
      </c>
      <c r="F58" s="167"/>
      <c r="G58" s="168" t="s">
        <v>82</v>
      </c>
      <c r="H58" s="170"/>
    </row>
    <row r="59" spans="1:8" ht="13.5" customHeight="1">
      <c r="A59" s="217" t="s">
        <v>42</v>
      </c>
      <c r="B59" s="167" t="s">
        <v>181</v>
      </c>
      <c r="C59" s="172" t="s">
        <v>95</v>
      </c>
      <c r="D59" s="167" t="s">
        <v>95</v>
      </c>
      <c r="E59" s="172">
        <v>0</v>
      </c>
      <c r="F59" s="167"/>
      <c r="G59" s="168" t="s">
        <v>82</v>
      </c>
      <c r="H59" s="170"/>
    </row>
    <row r="60" spans="1:8" ht="13.5" customHeight="1">
      <c r="A60" s="217" t="s">
        <v>43</v>
      </c>
      <c r="B60" s="167" t="s">
        <v>181</v>
      </c>
      <c r="C60" s="172" t="s">
        <v>95</v>
      </c>
      <c r="D60" s="167" t="s">
        <v>95</v>
      </c>
      <c r="E60" s="172">
        <v>0</v>
      </c>
      <c r="F60" s="167"/>
      <c r="G60" s="168" t="s">
        <v>82</v>
      </c>
      <c r="H60" s="170"/>
    </row>
    <row r="61" spans="1:8" ht="13.5" customHeight="1">
      <c r="A61" s="217" t="s">
        <v>44</v>
      </c>
      <c r="B61" s="167" t="s">
        <v>181</v>
      </c>
      <c r="C61" s="172" t="s">
        <v>95</v>
      </c>
      <c r="D61" s="167" t="s">
        <v>95</v>
      </c>
      <c r="E61" s="172">
        <v>0</v>
      </c>
      <c r="F61" s="167"/>
      <c r="G61" s="168" t="s">
        <v>82</v>
      </c>
      <c r="H61" s="170"/>
    </row>
    <row r="62" spans="1:8" ht="13.5" customHeight="1">
      <c r="A62" s="217"/>
      <c r="B62" s="167"/>
      <c r="C62" s="167"/>
      <c r="D62" s="167"/>
      <c r="E62" s="167"/>
      <c r="F62" s="167"/>
      <c r="G62" s="172"/>
      <c r="H62" s="172"/>
    </row>
    <row r="63" spans="1:8" ht="13.5" customHeight="1">
      <c r="A63" s="158" t="s">
        <v>45</v>
      </c>
      <c r="B63" s="168">
        <v>103.2211270509013</v>
      </c>
      <c r="C63" s="223">
        <f>SUM(C64:C68)</f>
        <v>127945</v>
      </c>
      <c r="D63" s="161">
        <v>0</v>
      </c>
      <c r="E63" s="222"/>
      <c r="F63" s="161"/>
      <c r="G63" s="215"/>
      <c r="H63" s="215"/>
    </row>
    <row r="64" spans="1:8" ht="13.5" customHeight="1">
      <c r="A64" s="217" t="s">
        <v>47</v>
      </c>
      <c r="B64" s="168">
        <v>47.353870458135859</v>
      </c>
      <c r="C64" s="221">
        <v>3558</v>
      </c>
      <c r="D64" s="167" t="s">
        <v>95</v>
      </c>
      <c r="E64" s="172">
        <v>0</v>
      </c>
      <c r="F64" s="167"/>
      <c r="G64" s="168" t="s">
        <v>82</v>
      </c>
      <c r="H64" s="170"/>
    </row>
    <row r="65" spans="1:8" ht="13.5" customHeight="1">
      <c r="A65" s="217" t="s">
        <v>50</v>
      </c>
      <c r="B65" s="168">
        <v>55.344635726909729</v>
      </c>
      <c r="C65" s="221">
        <v>8505</v>
      </c>
      <c r="D65" s="167">
        <v>2</v>
      </c>
      <c r="E65" s="222">
        <v>4</v>
      </c>
      <c r="F65" s="167"/>
      <c r="G65" s="168" t="s">
        <v>82</v>
      </c>
      <c r="H65" s="168"/>
    </row>
    <row r="66" spans="1:8" ht="13.5" customHeight="1">
      <c r="A66" s="217" t="s">
        <v>49</v>
      </c>
      <c r="B66" s="168">
        <v>136.30216913783636</v>
      </c>
      <c r="C66" s="221">
        <v>30995</v>
      </c>
      <c r="D66" s="167">
        <v>4</v>
      </c>
      <c r="E66" s="222">
        <v>4</v>
      </c>
      <c r="F66" s="167"/>
      <c r="G66" s="168" t="s">
        <v>82</v>
      </c>
      <c r="H66" s="168"/>
    </row>
    <row r="67" spans="1:8" ht="13.5" customHeight="1">
      <c r="A67" s="217" t="s">
        <v>48</v>
      </c>
      <c r="B67" s="168">
        <v>126.10381861575179</v>
      </c>
      <c r="C67" s="221">
        <v>8738</v>
      </c>
      <c r="D67" s="167">
        <v>6</v>
      </c>
      <c r="E67" s="222">
        <v>4</v>
      </c>
      <c r="F67" s="167"/>
      <c r="G67" s="168" t="s">
        <v>82</v>
      </c>
      <c r="H67" s="170"/>
    </row>
    <row r="68" spans="1:8" ht="13.5" customHeight="1">
      <c r="A68" s="217" t="s">
        <v>46</v>
      </c>
      <c r="B68" s="168">
        <v>105.80204778156997</v>
      </c>
      <c r="C68" s="221">
        <v>76149</v>
      </c>
      <c r="D68" s="167">
        <v>0</v>
      </c>
      <c r="E68" s="222">
        <v>4</v>
      </c>
      <c r="F68" s="167"/>
      <c r="G68" s="168" t="s">
        <v>82</v>
      </c>
      <c r="H68" s="170"/>
    </row>
    <row r="69" spans="1:8" ht="13.5" customHeight="1">
      <c r="A69" s="217"/>
      <c r="B69" s="167"/>
      <c r="C69" s="167"/>
      <c r="D69" s="167"/>
      <c r="E69" s="167"/>
      <c r="F69" s="167"/>
      <c r="G69" s="172"/>
      <c r="H69" s="172"/>
    </row>
    <row r="70" spans="1:8" ht="13.5" customHeight="1">
      <c r="A70" s="158" t="s">
        <v>51</v>
      </c>
      <c r="B70" s="167" t="s">
        <v>181</v>
      </c>
      <c r="C70" s="223">
        <f>SUM(C71:C75)</f>
        <v>6853</v>
      </c>
      <c r="D70" s="161"/>
      <c r="E70" s="222"/>
      <c r="F70" s="161"/>
      <c r="G70" s="215"/>
      <c r="H70" s="215"/>
    </row>
    <row r="71" spans="1:8" ht="13.5" customHeight="1">
      <c r="A71" s="217" t="s">
        <v>54</v>
      </c>
      <c r="B71" s="167" t="s">
        <v>181</v>
      </c>
      <c r="C71" s="172">
        <v>646</v>
      </c>
      <c r="D71" s="167">
        <v>0</v>
      </c>
      <c r="E71" s="222">
        <v>0</v>
      </c>
      <c r="F71" s="167"/>
      <c r="G71" s="168" t="s">
        <v>82</v>
      </c>
      <c r="H71" s="170"/>
    </row>
    <row r="72" spans="1:8" ht="13.5" customHeight="1">
      <c r="A72" s="217" t="s">
        <v>52</v>
      </c>
      <c r="B72" s="167" t="s">
        <v>181</v>
      </c>
      <c r="C72" s="172" t="s">
        <v>95</v>
      </c>
      <c r="D72" s="167">
        <v>0</v>
      </c>
      <c r="E72" s="224">
        <v>3</v>
      </c>
      <c r="F72" s="167"/>
      <c r="G72" s="168" t="s">
        <v>82</v>
      </c>
      <c r="H72" s="168"/>
    </row>
    <row r="73" spans="1:8" ht="13.5" customHeight="1">
      <c r="A73" s="217" t="s">
        <v>53</v>
      </c>
      <c r="B73" s="167" t="s">
        <v>181</v>
      </c>
      <c r="C73" s="172" t="s">
        <v>95</v>
      </c>
      <c r="D73" s="167" t="s">
        <v>95</v>
      </c>
      <c r="E73" s="172">
        <v>0</v>
      </c>
      <c r="F73" s="167"/>
      <c r="G73" s="168" t="s">
        <v>82</v>
      </c>
      <c r="H73" s="168"/>
    </row>
    <row r="74" spans="1:8" ht="13.5" customHeight="1">
      <c r="A74" s="217" t="s">
        <v>56</v>
      </c>
      <c r="B74" s="167" t="s">
        <v>181</v>
      </c>
      <c r="C74" s="221">
        <v>6207</v>
      </c>
      <c r="D74" s="167">
        <v>3</v>
      </c>
      <c r="E74" s="222">
        <v>5</v>
      </c>
      <c r="F74" s="167"/>
      <c r="G74" s="168" t="s">
        <v>82</v>
      </c>
      <c r="H74" s="170"/>
    </row>
    <row r="75" spans="1:8" ht="13.5" customHeight="1">
      <c r="A75" s="217" t="s">
        <v>57</v>
      </c>
      <c r="B75" s="167" t="s">
        <v>181</v>
      </c>
      <c r="C75" s="172" t="s">
        <v>95</v>
      </c>
      <c r="D75" s="167" t="s">
        <v>95</v>
      </c>
      <c r="E75" s="172">
        <v>0</v>
      </c>
      <c r="F75" s="167"/>
      <c r="G75" s="168" t="s">
        <v>82</v>
      </c>
      <c r="H75" s="170"/>
    </row>
    <row r="76" spans="1:8" ht="13.5" customHeight="1">
      <c r="A76" s="217" t="s">
        <v>55</v>
      </c>
      <c r="B76" s="167" t="s">
        <v>181</v>
      </c>
      <c r="C76" s="172" t="s">
        <v>95</v>
      </c>
      <c r="D76" s="167" t="s">
        <v>95</v>
      </c>
      <c r="E76" s="172">
        <v>0</v>
      </c>
      <c r="F76" s="167"/>
      <c r="G76" s="168" t="s">
        <v>82</v>
      </c>
      <c r="H76" s="170"/>
    </row>
    <row r="77" spans="1:8" ht="13.5" customHeight="1">
      <c r="A77" s="217"/>
      <c r="B77" s="167"/>
      <c r="C77" s="167"/>
      <c r="D77" s="167"/>
      <c r="E77" s="167"/>
      <c r="F77" s="167"/>
      <c r="G77" s="172"/>
      <c r="H77" s="172"/>
    </row>
    <row r="78" spans="1:8" ht="13.5" customHeight="1">
      <c r="A78" s="158" t="s">
        <v>90</v>
      </c>
      <c r="B78" s="168">
        <v>126.90037613546824</v>
      </c>
      <c r="C78" s="223">
        <f>SUM(C79:C83)</f>
        <v>81230</v>
      </c>
      <c r="D78" s="161"/>
      <c r="E78" s="222"/>
      <c r="F78" s="161"/>
      <c r="G78" s="215"/>
      <c r="H78" s="215"/>
    </row>
    <row r="79" spans="1:8" ht="13.5" customHeight="1">
      <c r="A79" s="217" t="s">
        <v>58</v>
      </c>
      <c r="B79" s="168">
        <v>118.98567188244347</v>
      </c>
      <c r="C79" s="221">
        <v>28045</v>
      </c>
      <c r="D79" s="167">
        <v>3</v>
      </c>
      <c r="E79" s="222">
        <v>2</v>
      </c>
      <c r="F79" s="167"/>
      <c r="G79" s="168" t="s">
        <v>82</v>
      </c>
      <c r="H79" s="168"/>
    </row>
    <row r="80" spans="1:8" ht="13.5" customHeight="1">
      <c r="A80" s="217" t="s">
        <v>59</v>
      </c>
      <c r="B80" s="167" t="s">
        <v>181</v>
      </c>
      <c r="C80" s="221">
        <v>2508</v>
      </c>
      <c r="D80" s="167" t="s">
        <v>95</v>
      </c>
      <c r="E80" s="172">
        <v>0</v>
      </c>
      <c r="F80" s="167"/>
      <c r="G80" s="168" t="s">
        <v>82</v>
      </c>
      <c r="H80" s="168"/>
    </row>
    <row r="81" spans="1:12" ht="13.5" customHeight="1">
      <c r="A81" s="217" t="s">
        <v>60</v>
      </c>
      <c r="B81" s="168">
        <v>131.58126883775637</v>
      </c>
      <c r="C81" s="221">
        <v>35964</v>
      </c>
      <c r="D81" s="167">
        <v>3</v>
      </c>
      <c r="E81" s="222">
        <v>5</v>
      </c>
      <c r="F81" s="167"/>
      <c r="G81" s="168" t="s">
        <v>82</v>
      </c>
      <c r="H81" s="168"/>
    </row>
    <row r="82" spans="1:12" ht="13.5" customHeight="1">
      <c r="A82" s="217" t="s">
        <v>61</v>
      </c>
      <c r="B82" s="167" t="s">
        <v>181</v>
      </c>
      <c r="C82" s="172" t="s">
        <v>95</v>
      </c>
      <c r="D82" s="167" t="s">
        <v>95</v>
      </c>
      <c r="E82" s="172">
        <v>0</v>
      </c>
      <c r="F82" s="167"/>
      <c r="G82" s="168" t="s">
        <v>82</v>
      </c>
      <c r="H82" s="170"/>
    </row>
    <row r="83" spans="1:12" ht="13.5" customHeight="1">
      <c r="A83" s="217" t="s">
        <v>62</v>
      </c>
      <c r="B83" s="168">
        <v>133.84241854636591</v>
      </c>
      <c r="C83" s="221">
        <v>14713</v>
      </c>
      <c r="D83" s="167">
        <v>4</v>
      </c>
      <c r="E83" s="222">
        <v>2</v>
      </c>
      <c r="F83" s="167"/>
      <c r="G83" s="168" t="s">
        <v>82</v>
      </c>
      <c r="H83" s="168"/>
    </row>
    <row r="84" spans="1:12" ht="13.5" customHeight="1">
      <c r="A84" s="217"/>
      <c r="B84" s="167"/>
      <c r="C84" s="167"/>
      <c r="D84" s="167"/>
      <c r="E84" s="167"/>
      <c r="F84" s="167"/>
      <c r="G84" s="172"/>
      <c r="H84" s="172"/>
    </row>
    <row r="85" spans="1:12" ht="13.5" customHeight="1">
      <c r="A85" s="158" t="s">
        <v>63</v>
      </c>
      <c r="B85" s="168">
        <v>103.09546143300383</v>
      </c>
      <c r="C85" s="223">
        <f>SUM(C86:C90)</f>
        <v>104126</v>
      </c>
      <c r="D85" s="161"/>
      <c r="E85" s="222"/>
      <c r="F85" s="161"/>
      <c r="G85" s="215"/>
      <c r="H85" s="215"/>
    </row>
    <row r="86" spans="1:12" ht="13.5" customHeight="1">
      <c r="A86" s="217" t="s">
        <v>64</v>
      </c>
      <c r="B86" s="168">
        <v>102.61160714285715</v>
      </c>
      <c r="C86" s="221">
        <v>13599</v>
      </c>
      <c r="D86" s="167">
        <v>2</v>
      </c>
      <c r="E86" s="222">
        <v>4</v>
      </c>
      <c r="F86" s="167"/>
      <c r="G86" s="168" t="s">
        <v>82</v>
      </c>
      <c r="H86" s="170"/>
    </row>
    <row r="87" spans="1:12" ht="13.5" customHeight="1">
      <c r="A87" s="217" t="s">
        <v>65</v>
      </c>
      <c r="B87" s="168">
        <v>130.04339141814174</v>
      </c>
      <c r="C87" s="221">
        <v>18934</v>
      </c>
      <c r="D87" s="167">
        <v>7</v>
      </c>
      <c r="E87" s="222">
        <v>5</v>
      </c>
      <c r="F87" s="167"/>
      <c r="G87" s="168" t="s">
        <v>82</v>
      </c>
      <c r="H87" s="170"/>
    </row>
    <row r="88" spans="1:12" ht="13.5" customHeight="1">
      <c r="A88" s="217" t="s">
        <v>66</v>
      </c>
      <c r="B88" s="168">
        <v>69.754868659420282</v>
      </c>
      <c r="C88" s="221">
        <v>29106</v>
      </c>
      <c r="D88" s="167">
        <v>4</v>
      </c>
      <c r="E88" s="222">
        <v>0</v>
      </c>
      <c r="F88" s="167"/>
      <c r="G88" s="168" t="s">
        <v>82</v>
      </c>
      <c r="H88" s="170"/>
    </row>
    <row r="89" spans="1:12" ht="13.5" customHeight="1">
      <c r="A89" s="217" t="s">
        <v>67</v>
      </c>
      <c r="B89" s="168">
        <v>128.56425702811245</v>
      </c>
      <c r="C89" s="221">
        <v>24771</v>
      </c>
      <c r="D89" s="167">
        <v>2</v>
      </c>
      <c r="E89" s="222">
        <v>0</v>
      </c>
      <c r="F89" s="167"/>
      <c r="G89" s="168" t="s">
        <v>82</v>
      </c>
      <c r="H89" s="168"/>
    </row>
    <row r="90" spans="1:12" ht="13.5" customHeight="1">
      <c r="A90" s="217" t="s">
        <v>68</v>
      </c>
      <c r="B90" s="168">
        <v>123.79400260756192</v>
      </c>
      <c r="C90" s="221">
        <v>17716</v>
      </c>
      <c r="D90" s="167">
        <v>4</v>
      </c>
      <c r="E90" s="222">
        <v>5</v>
      </c>
      <c r="F90" s="167"/>
      <c r="G90" s="168" t="s">
        <v>82</v>
      </c>
      <c r="H90" s="170"/>
      <c r="L90" s="173" t="s">
        <v>69</v>
      </c>
    </row>
    <row r="91" spans="1:12" ht="42.75" customHeight="1" thickBot="1">
      <c r="A91" s="401" t="s">
        <v>524</v>
      </c>
      <c r="B91" s="402"/>
      <c r="C91" s="402"/>
      <c r="D91" s="402"/>
      <c r="E91" s="402"/>
      <c r="F91" s="402"/>
      <c r="G91" s="402"/>
      <c r="H91" s="403"/>
    </row>
  </sheetData>
  <mergeCells count="11">
    <mergeCell ref="A91:H91"/>
    <mergeCell ref="A6:H6"/>
    <mergeCell ref="A7:H7"/>
    <mergeCell ref="A9:H9"/>
    <mergeCell ref="A8:H8"/>
    <mergeCell ref="H10:H11"/>
    <mergeCell ref="A1:H1"/>
    <mergeCell ref="A2:H2"/>
    <mergeCell ref="A3:H3"/>
    <mergeCell ref="A4:H4"/>
    <mergeCell ref="A5:H5"/>
  </mergeCells>
  <pageMargins left="0.51181102362204722" right="0.23622047244094491" top="0.35433070866141736" bottom="0.27559055118110237" header="0.15748031496062992" footer="0.15748031496062992"/>
  <pageSetup paperSize="9" scale="68" orientation="portrait" r:id="rId1"/>
  <rowBreaks count="1" manualBreakCount="1">
    <brk id="69" max="16383" man="1"/>
  </rowBreaks>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92"/>
  <sheetViews>
    <sheetView view="pageBreakPreview" zoomScale="120" zoomScaleNormal="160" zoomScaleSheetLayoutView="120" workbookViewId="0">
      <selection activeCell="E15" sqref="E15"/>
    </sheetView>
  </sheetViews>
  <sheetFormatPr defaultColWidth="30.85546875" defaultRowHeight="15"/>
  <cols>
    <col min="1" max="1" width="38.5703125" customWidth="1"/>
    <col min="2" max="2" width="16.28515625" bestFit="1" customWidth="1"/>
    <col min="3" max="3" width="10.85546875" style="28" bestFit="1" customWidth="1"/>
    <col min="4" max="4" width="13.7109375" customWidth="1"/>
    <col min="5" max="5" width="32.85546875" customWidth="1"/>
  </cols>
  <sheetData>
    <row r="1" spans="1:10">
      <c r="A1" s="344" t="s">
        <v>70</v>
      </c>
      <c r="B1" s="344"/>
      <c r="C1" s="344"/>
      <c r="D1" s="344"/>
      <c r="E1" s="344"/>
      <c r="F1" s="1"/>
      <c r="G1" s="1"/>
      <c r="H1" s="1"/>
    </row>
    <row r="2" spans="1:10">
      <c r="A2" s="344" t="s">
        <v>189</v>
      </c>
      <c r="B2" s="344"/>
      <c r="C2" s="344"/>
      <c r="D2" s="344"/>
      <c r="E2" s="344"/>
      <c r="F2" s="19"/>
      <c r="G2" s="19"/>
      <c r="H2" s="19"/>
    </row>
    <row r="3" spans="1:10" ht="9" customHeight="1">
      <c r="A3" s="369"/>
      <c r="B3" s="369"/>
      <c r="C3" s="369"/>
      <c r="D3" s="369"/>
      <c r="E3" s="369"/>
      <c r="F3" s="19"/>
      <c r="G3" s="19"/>
      <c r="H3" s="19"/>
    </row>
    <row r="4" spans="1:10" ht="33" customHeight="1">
      <c r="A4" s="343" t="s">
        <v>119</v>
      </c>
      <c r="B4" s="343"/>
      <c r="C4" s="343"/>
      <c r="D4" s="343"/>
      <c r="E4" s="343"/>
      <c r="F4" s="11"/>
      <c r="G4" s="11"/>
      <c r="H4" s="11"/>
      <c r="I4" s="11"/>
      <c r="J4" s="4"/>
    </row>
    <row r="5" spans="1:10" ht="36" customHeight="1">
      <c r="A5" s="343" t="s">
        <v>175</v>
      </c>
      <c r="B5" s="343"/>
      <c r="C5" s="343"/>
      <c r="D5" s="343"/>
      <c r="E5" s="343"/>
      <c r="F5" s="4"/>
      <c r="G5" s="4"/>
      <c r="H5" s="4"/>
      <c r="I5" s="4"/>
      <c r="J5" s="4"/>
    </row>
    <row r="6" spans="1:10" ht="24" customHeight="1">
      <c r="A6" s="342" t="s">
        <v>176</v>
      </c>
      <c r="B6" s="342"/>
      <c r="C6" s="342"/>
      <c r="D6" s="342"/>
      <c r="E6" s="342"/>
      <c r="F6" s="4"/>
      <c r="G6" s="4"/>
      <c r="H6" s="4"/>
      <c r="I6" s="4"/>
      <c r="J6" s="4"/>
    </row>
    <row r="7" spans="1:10" ht="16.5" customHeight="1">
      <c r="A7" s="342" t="s">
        <v>190</v>
      </c>
      <c r="B7" s="342"/>
      <c r="C7" s="342"/>
      <c r="D7" s="342"/>
      <c r="E7" s="342"/>
      <c r="F7" s="4"/>
      <c r="G7" s="4"/>
      <c r="H7" s="4"/>
      <c r="I7" s="4"/>
      <c r="J7" s="4"/>
    </row>
    <row r="8" spans="1:10" ht="17.25" customHeight="1">
      <c r="A8" s="365" t="s">
        <v>507</v>
      </c>
      <c r="B8" s="365"/>
      <c r="C8" s="365"/>
      <c r="D8" s="365"/>
      <c r="E8" s="365"/>
      <c r="F8" s="4"/>
      <c r="G8" s="4"/>
      <c r="H8" s="4"/>
      <c r="I8" s="4"/>
      <c r="J8" s="4"/>
    </row>
    <row r="9" spans="1:10" ht="30">
      <c r="A9" s="22" t="s">
        <v>72</v>
      </c>
      <c r="B9" s="22" t="s">
        <v>186</v>
      </c>
      <c r="C9" s="23" t="s">
        <v>184</v>
      </c>
      <c r="D9" s="23" t="s">
        <v>73</v>
      </c>
      <c r="E9" s="382" t="s">
        <v>630</v>
      </c>
    </row>
    <row r="10" spans="1:10" ht="7.5" customHeight="1">
      <c r="A10" s="15"/>
      <c r="B10" s="44"/>
      <c r="C10" s="44"/>
      <c r="D10" s="6"/>
      <c r="E10" s="383"/>
    </row>
    <row r="11" spans="1:10">
      <c r="A11" s="70" t="s">
        <v>0</v>
      </c>
      <c r="B11" s="80">
        <v>100</v>
      </c>
      <c r="C11" s="80"/>
      <c r="D11" s="80" t="s">
        <v>76</v>
      </c>
      <c r="E11" s="80"/>
    </row>
    <row r="12" spans="1:10" ht="13.5" customHeight="1">
      <c r="A12" s="15" t="s">
        <v>1</v>
      </c>
      <c r="B12" s="20">
        <v>100</v>
      </c>
      <c r="C12" s="44"/>
      <c r="D12" s="80" t="s">
        <v>76</v>
      </c>
      <c r="E12" s="12"/>
    </row>
    <row r="13" spans="1:10" ht="13.5" customHeight="1">
      <c r="A13" s="15" t="s">
        <v>2</v>
      </c>
      <c r="B13" s="20">
        <v>100</v>
      </c>
      <c r="C13" s="44"/>
      <c r="D13" s="80" t="s">
        <v>76</v>
      </c>
      <c r="E13" s="6"/>
    </row>
    <row r="14" spans="1:10" ht="13.5" customHeight="1">
      <c r="A14" s="15" t="s">
        <v>3</v>
      </c>
      <c r="B14" s="20">
        <v>100</v>
      </c>
      <c r="C14" s="44"/>
      <c r="D14" s="80" t="s">
        <v>76</v>
      </c>
      <c r="E14" s="12"/>
    </row>
    <row r="15" spans="1:10" ht="13.5" customHeight="1">
      <c r="A15" s="15" t="s">
        <v>4</v>
      </c>
      <c r="B15" s="20">
        <v>100</v>
      </c>
      <c r="C15" s="44"/>
      <c r="D15" s="80" t="s">
        <v>76</v>
      </c>
      <c r="E15" s="12"/>
    </row>
    <row r="16" spans="1:10" ht="13.5" customHeight="1">
      <c r="A16" s="15" t="s">
        <v>5</v>
      </c>
      <c r="B16" s="20">
        <v>100</v>
      </c>
      <c r="C16" s="44"/>
      <c r="D16" s="80" t="s">
        <v>76</v>
      </c>
      <c r="E16" s="6"/>
    </row>
    <row r="17" spans="1:5" ht="13.5" customHeight="1">
      <c r="A17" s="15" t="s">
        <v>6</v>
      </c>
      <c r="B17" s="132" t="s">
        <v>187</v>
      </c>
      <c r="C17" s="44"/>
      <c r="D17" s="80" t="s">
        <v>76</v>
      </c>
      <c r="E17" s="12"/>
    </row>
    <row r="18" spans="1:5" ht="13.5" customHeight="1">
      <c r="A18" s="15" t="s">
        <v>7</v>
      </c>
      <c r="B18" s="20">
        <v>100</v>
      </c>
      <c r="C18" s="44"/>
      <c r="D18" s="80" t="s">
        <v>76</v>
      </c>
      <c r="E18" s="12"/>
    </row>
    <row r="19" spans="1:5" ht="13.5" customHeight="1">
      <c r="A19" s="15" t="s">
        <v>8</v>
      </c>
      <c r="B19" s="20">
        <v>100</v>
      </c>
      <c r="C19" s="44"/>
      <c r="D19" s="80" t="s">
        <v>76</v>
      </c>
      <c r="E19" s="12"/>
    </row>
    <row r="20" spans="1:5" ht="13.5" customHeight="1">
      <c r="A20" s="15" t="s">
        <v>9</v>
      </c>
      <c r="B20" s="132" t="s">
        <v>187</v>
      </c>
      <c r="C20" s="44"/>
      <c r="D20" s="80" t="s">
        <v>76</v>
      </c>
      <c r="E20" s="12"/>
    </row>
    <row r="21" spans="1:5" ht="13.5" customHeight="1">
      <c r="A21" s="15"/>
      <c r="B21" s="44"/>
      <c r="C21" s="15"/>
      <c r="D21" s="72"/>
      <c r="E21" s="72"/>
    </row>
    <row r="22" spans="1:5" ht="13.5" customHeight="1">
      <c r="A22" s="45" t="s">
        <v>10</v>
      </c>
      <c r="B22" s="106">
        <v>100</v>
      </c>
      <c r="C22" s="44"/>
      <c r="D22" s="6" t="s">
        <v>76</v>
      </c>
      <c r="E22" s="6"/>
    </row>
    <row r="23" spans="1:5" ht="13.5" customHeight="1">
      <c r="A23" s="15" t="s">
        <v>11</v>
      </c>
      <c r="B23" s="106">
        <v>100</v>
      </c>
      <c r="C23" s="44"/>
      <c r="D23" s="6" t="s">
        <v>76</v>
      </c>
      <c r="E23" s="6"/>
    </row>
    <row r="24" spans="1:5" ht="13.5" customHeight="1">
      <c r="A24" s="15" t="s">
        <v>12</v>
      </c>
      <c r="B24" s="106">
        <v>100</v>
      </c>
      <c r="C24" s="44"/>
      <c r="D24" s="6" t="s">
        <v>76</v>
      </c>
      <c r="E24" s="12"/>
    </row>
    <row r="25" spans="1:5" ht="13.5" customHeight="1">
      <c r="A25" s="15" t="s">
        <v>13</v>
      </c>
      <c r="B25" s="106">
        <v>100</v>
      </c>
      <c r="C25" s="44"/>
      <c r="D25" s="6" t="s">
        <v>76</v>
      </c>
      <c r="E25" s="13"/>
    </row>
    <row r="26" spans="1:5" ht="13.5" customHeight="1">
      <c r="A26" s="15" t="s">
        <v>14</v>
      </c>
      <c r="B26" s="106">
        <v>100</v>
      </c>
      <c r="C26" s="44"/>
      <c r="D26" s="6" t="s">
        <v>76</v>
      </c>
      <c r="E26" s="12"/>
    </row>
    <row r="27" spans="1:5" ht="13.5" customHeight="1">
      <c r="A27" s="15" t="s">
        <v>15</v>
      </c>
      <c r="B27" s="106">
        <v>100</v>
      </c>
      <c r="C27" s="44"/>
      <c r="D27" s="6" t="s">
        <v>76</v>
      </c>
      <c r="E27" s="12"/>
    </row>
    <row r="28" spans="1:5" ht="13.5" customHeight="1">
      <c r="A28" s="15" t="s">
        <v>16</v>
      </c>
      <c r="B28" s="106">
        <v>100</v>
      </c>
      <c r="C28" s="44"/>
      <c r="D28" s="6" t="s">
        <v>76</v>
      </c>
      <c r="E28" s="12"/>
    </row>
    <row r="29" spans="1:5" ht="13.5" customHeight="1">
      <c r="A29" s="15"/>
      <c r="B29" s="44"/>
      <c r="C29" s="44"/>
      <c r="D29" s="72"/>
      <c r="E29" s="72"/>
    </row>
    <row r="30" spans="1:5" ht="13.5" customHeight="1">
      <c r="A30" s="45" t="s">
        <v>17</v>
      </c>
      <c r="B30" s="106">
        <v>94.73684210526315</v>
      </c>
      <c r="C30" s="6"/>
      <c r="D30" s="6" t="s">
        <v>76</v>
      </c>
      <c r="E30" s="6"/>
    </row>
    <row r="31" spans="1:5" ht="13.5" customHeight="1">
      <c r="A31" s="15" t="s">
        <v>18</v>
      </c>
      <c r="B31" s="106">
        <v>100</v>
      </c>
      <c r="C31" s="44"/>
      <c r="D31" s="6" t="s">
        <v>76</v>
      </c>
      <c r="E31" s="6"/>
    </row>
    <row r="32" spans="1:5" ht="13.5" customHeight="1">
      <c r="A32" s="15" t="s">
        <v>19</v>
      </c>
      <c r="B32" s="106">
        <v>100</v>
      </c>
      <c r="C32" s="44"/>
      <c r="D32" s="6" t="s">
        <v>76</v>
      </c>
      <c r="E32" s="6"/>
    </row>
    <row r="33" spans="1:5" ht="13.5" customHeight="1">
      <c r="A33" s="15" t="s">
        <v>20</v>
      </c>
      <c r="B33" s="104" t="s">
        <v>187</v>
      </c>
      <c r="C33" s="44"/>
      <c r="D33" s="6" t="s">
        <v>76</v>
      </c>
      <c r="E33" s="12"/>
    </row>
    <row r="34" spans="1:5" ht="13.5" customHeight="1">
      <c r="A34" s="15" t="s">
        <v>21</v>
      </c>
      <c r="B34" s="106">
        <v>33.333333333333329</v>
      </c>
      <c r="C34" s="44"/>
      <c r="D34" s="6" t="s">
        <v>76</v>
      </c>
      <c r="E34" s="6"/>
    </row>
    <row r="35" spans="1:5" ht="13.5" customHeight="1">
      <c r="A35" s="15" t="s">
        <v>22</v>
      </c>
      <c r="B35" s="106">
        <v>100</v>
      </c>
      <c r="C35" s="44"/>
      <c r="D35" s="6" t="s">
        <v>76</v>
      </c>
      <c r="E35" s="6"/>
    </row>
    <row r="36" spans="1:5" ht="13.5" customHeight="1">
      <c r="A36" s="15" t="s">
        <v>23</v>
      </c>
      <c r="B36" s="106">
        <v>100</v>
      </c>
      <c r="C36" s="44"/>
      <c r="D36" s="6" t="s">
        <v>76</v>
      </c>
      <c r="E36" s="12"/>
    </row>
    <row r="37" spans="1:5" ht="13.5" customHeight="1">
      <c r="A37" s="15" t="s">
        <v>24</v>
      </c>
      <c r="B37" s="106">
        <v>94.73684210526315</v>
      </c>
      <c r="C37" s="44"/>
      <c r="D37" s="6" t="s">
        <v>76</v>
      </c>
      <c r="E37" s="6"/>
    </row>
    <row r="38" spans="1:5" ht="13.5" customHeight="1">
      <c r="A38" s="15" t="s">
        <v>25</v>
      </c>
      <c r="B38" s="106">
        <v>100</v>
      </c>
      <c r="C38" s="44"/>
      <c r="D38" s="6" t="s">
        <v>76</v>
      </c>
      <c r="E38" s="6"/>
    </row>
    <row r="39" spans="1:5" ht="13.5" customHeight="1">
      <c r="A39" s="15"/>
      <c r="B39" s="44"/>
      <c r="C39" s="15"/>
      <c r="D39" s="72"/>
      <c r="E39" s="72"/>
    </row>
    <row r="40" spans="1:5" ht="32.25" customHeight="1">
      <c r="A40" s="57" t="s">
        <v>92</v>
      </c>
      <c r="B40" s="106">
        <v>63.226299694189606</v>
      </c>
      <c r="C40" s="44"/>
      <c r="D40" s="44" t="s">
        <v>76</v>
      </c>
      <c r="E40" s="44"/>
    </row>
    <row r="41" spans="1:5" ht="13.5" customHeight="1">
      <c r="A41" s="15" t="s">
        <v>26</v>
      </c>
      <c r="B41" s="106">
        <v>100</v>
      </c>
      <c r="C41" s="44"/>
      <c r="D41" s="44" t="s">
        <v>76</v>
      </c>
      <c r="E41" s="12"/>
    </row>
    <row r="42" spans="1:5" ht="13.5" customHeight="1">
      <c r="A42" s="15" t="s">
        <v>27</v>
      </c>
      <c r="B42" s="106">
        <v>100</v>
      </c>
      <c r="C42" s="44"/>
      <c r="D42" s="44" t="s">
        <v>76</v>
      </c>
      <c r="E42" s="6"/>
    </row>
    <row r="43" spans="1:5" ht="13.5" customHeight="1">
      <c r="A43" s="15" t="s">
        <v>28</v>
      </c>
      <c r="B43" s="106">
        <v>71.428571428571431</v>
      </c>
      <c r="C43" s="44"/>
      <c r="D43" s="44" t="s">
        <v>76</v>
      </c>
      <c r="E43" s="6"/>
    </row>
    <row r="44" spans="1:5" ht="13.5" customHeight="1">
      <c r="A44" s="15" t="s">
        <v>29</v>
      </c>
      <c r="B44" s="106">
        <v>100</v>
      </c>
      <c r="C44" s="44"/>
      <c r="D44" s="44" t="s">
        <v>76</v>
      </c>
      <c r="E44" s="6"/>
    </row>
    <row r="45" spans="1:5" ht="13.5" customHeight="1">
      <c r="A45" s="15" t="s">
        <v>30</v>
      </c>
      <c r="B45" s="106">
        <v>52.173913043478258</v>
      </c>
      <c r="C45" s="44"/>
      <c r="D45" s="44" t="s">
        <v>76</v>
      </c>
      <c r="E45" s="12"/>
    </row>
    <row r="46" spans="1:5" ht="13.5" customHeight="1">
      <c r="A46" s="15" t="s">
        <v>31</v>
      </c>
      <c r="B46" s="106">
        <v>100</v>
      </c>
      <c r="C46" s="44"/>
      <c r="D46" s="44" t="s">
        <v>76</v>
      </c>
      <c r="E46" s="12"/>
    </row>
    <row r="47" spans="1:5" ht="13.5" customHeight="1">
      <c r="A47" s="15" t="s">
        <v>32</v>
      </c>
      <c r="B47" s="106">
        <v>62.297734627831716</v>
      </c>
      <c r="C47" s="44"/>
      <c r="D47" s="44" t="s">
        <v>76</v>
      </c>
      <c r="E47" s="12"/>
    </row>
    <row r="48" spans="1:5" ht="13.5" customHeight="1">
      <c r="A48" s="15" t="s">
        <v>33</v>
      </c>
      <c r="B48" s="106">
        <v>100</v>
      </c>
      <c r="C48" s="44"/>
      <c r="D48" s="44" t="s">
        <v>76</v>
      </c>
      <c r="E48" s="12"/>
    </row>
    <row r="49" spans="1:5" ht="13.5" customHeight="1">
      <c r="A49" s="15" t="s">
        <v>34</v>
      </c>
      <c r="B49" s="106">
        <v>66.666666666666657</v>
      </c>
      <c r="C49" s="44"/>
      <c r="D49" s="44" t="s">
        <v>76</v>
      </c>
      <c r="E49" s="12"/>
    </row>
    <row r="50" spans="1:5" ht="13.5" customHeight="1">
      <c r="A50" s="15" t="s">
        <v>35</v>
      </c>
      <c r="B50" s="106">
        <v>80</v>
      </c>
      <c r="C50" s="44"/>
      <c r="D50" s="44" t="s">
        <v>76</v>
      </c>
      <c r="E50" s="12"/>
    </row>
    <row r="51" spans="1:5" ht="13.5" customHeight="1">
      <c r="A51" s="15" t="s">
        <v>36</v>
      </c>
      <c r="B51" s="104" t="s">
        <v>187</v>
      </c>
      <c r="C51" s="44"/>
      <c r="D51" s="44" t="s">
        <v>76</v>
      </c>
      <c r="E51" s="12"/>
    </row>
    <row r="52" spans="1:5" ht="13.5" customHeight="1">
      <c r="A52" s="15" t="s">
        <v>37</v>
      </c>
      <c r="B52" s="106">
        <v>100</v>
      </c>
      <c r="C52" s="44"/>
      <c r="D52" s="44" t="s">
        <v>76</v>
      </c>
      <c r="E52" s="12"/>
    </row>
    <row r="53" spans="1:5" ht="13.5" customHeight="1">
      <c r="A53" s="15"/>
      <c r="B53" s="15"/>
      <c r="C53" s="15"/>
      <c r="D53" s="44"/>
      <c r="E53" s="44"/>
    </row>
    <row r="54" spans="1:5" ht="13.5" customHeight="1">
      <c r="A54" s="45" t="s">
        <v>38</v>
      </c>
      <c r="B54" s="106">
        <v>96.202531645569621</v>
      </c>
      <c r="C54" s="44"/>
      <c r="D54" s="6" t="s">
        <v>76</v>
      </c>
      <c r="E54" s="6"/>
    </row>
    <row r="55" spans="1:5" ht="13.5" customHeight="1">
      <c r="A55" s="15" t="s">
        <v>39</v>
      </c>
      <c r="B55" s="106">
        <v>95.384615384615387</v>
      </c>
      <c r="C55" s="44"/>
      <c r="D55" s="6" t="s">
        <v>76</v>
      </c>
      <c r="E55" s="12"/>
    </row>
    <row r="56" spans="1:5" ht="13.5" customHeight="1">
      <c r="A56" s="15" t="s">
        <v>40</v>
      </c>
      <c r="B56" s="104" t="s">
        <v>187</v>
      </c>
      <c r="C56" s="44"/>
      <c r="D56" s="6" t="s">
        <v>76</v>
      </c>
      <c r="E56" s="12"/>
    </row>
    <row r="57" spans="1:5" ht="13.5" customHeight="1">
      <c r="A57" s="15" t="s">
        <v>41</v>
      </c>
      <c r="B57" s="106">
        <v>100</v>
      </c>
      <c r="C57" s="44"/>
      <c r="D57" s="6" t="s">
        <v>76</v>
      </c>
      <c r="E57" s="12"/>
    </row>
    <row r="58" spans="1:5" ht="13.5" customHeight="1">
      <c r="A58" s="15" t="s">
        <v>42</v>
      </c>
      <c r="B58" s="106">
        <v>100</v>
      </c>
      <c r="C58" s="44"/>
      <c r="D58" s="6" t="s">
        <v>76</v>
      </c>
      <c r="E58" s="12"/>
    </row>
    <row r="59" spans="1:5" ht="13.5" customHeight="1">
      <c r="A59" s="15" t="s">
        <v>43</v>
      </c>
      <c r="B59" s="104" t="s">
        <v>187</v>
      </c>
      <c r="C59" s="44"/>
      <c r="D59" s="6" t="s">
        <v>76</v>
      </c>
      <c r="E59" s="12"/>
    </row>
    <row r="60" spans="1:5" ht="13.5" customHeight="1">
      <c r="A60" s="15" t="s">
        <v>44</v>
      </c>
      <c r="B60" s="106">
        <v>100</v>
      </c>
      <c r="C60" s="44"/>
      <c r="D60" s="6" t="s">
        <v>76</v>
      </c>
      <c r="E60" s="12"/>
    </row>
    <row r="61" spans="1:5" ht="13.5" customHeight="1">
      <c r="A61" s="15"/>
      <c r="B61" s="44"/>
      <c r="C61" s="44"/>
      <c r="D61" s="72"/>
      <c r="E61" s="72"/>
    </row>
    <row r="62" spans="1:5" ht="13.5" customHeight="1">
      <c r="A62" s="45" t="s">
        <v>45</v>
      </c>
      <c r="B62" s="106">
        <v>93.877551020408163</v>
      </c>
      <c r="C62" s="6"/>
      <c r="D62" s="6" t="s">
        <v>76</v>
      </c>
      <c r="E62" s="6"/>
    </row>
    <row r="63" spans="1:5" ht="13.5" customHeight="1">
      <c r="A63" s="15" t="s">
        <v>47</v>
      </c>
      <c r="B63" s="106">
        <v>100</v>
      </c>
      <c r="C63" s="44"/>
      <c r="D63" s="6" t="s">
        <v>76</v>
      </c>
      <c r="E63" s="12"/>
    </row>
    <row r="64" spans="1:5" ht="13.5" customHeight="1">
      <c r="A64" s="15" t="s">
        <v>50</v>
      </c>
      <c r="B64" s="106">
        <v>57.142857142857139</v>
      </c>
      <c r="C64" s="44"/>
      <c r="D64" s="6" t="s">
        <v>76</v>
      </c>
      <c r="E64" s="6"/>
    </row>
    <row r="65" spans="1:5" ht="13.5" customHeight="1">
      <c r="A65" s="15" t="s">
        <v>49</v>
      </c>
      <c r="B65" s="106">
        <v>100</v>
      </c>
      <c r="C65" s="44"/>
      <c r="D65" s="6" t="s">
        <v>76</v>
      </c>
      <c r="E65" s="6"/>
    </row>
    <row r="66" spans="1:5" ht="13.5" customHeight="1">
      <c r="A66" s="15" t="s">
        <v>48</v>
      </c>
      <c r="B66" s="106">
        <v>100</v>
      </c>
      <c r="C66" s="44"/>
      <c r="D66" s="6" t="s">
        <v>76</v>
      </c>
      <c r="E66" s="12"/>
    </row>
    <row r="67" spans="1:5" ht="13.5" customHeight="1">
      <c r="A67" s="15" t="s">
        <v>46</v>
      </c>
      <c r="B67" s="106">
        <v>100</v>
      </c>
      <c r="C67" s="44"/>
      <c r="D67" s="6" t="s">
        <v>76</v>
      </c>
      <c r="E67" s="12"/>
    </row>
    <row r="68" spans="1:5" ht="13.5" customHeight="1">
      <c r="A68" s="15"/>
      <c r="B68" s="44"/>
      <c r="C68" s="44"/>
      <c r="D68" s="72"/>
      <c r="E68" s="72"/>
    </row>
    <row r="69" spans="1:5" ht="13.5" customHeight="1">
      <c r="A69" s="45" t="s">
        <v>51</v>
      </c>
      <c r="B69" s="106">
        <v>100</v>
      </c>
      <c r="C69" s="44"/>
      <c r="D69" s="6" t="s">
        <v>76</v>
      </c>
      <c r="E69" s="6"/>
    </row>
    <row r="70" spans="1:5" ht="13.5" customHeight="1">
      <c r="A70" s="15" t="s">
        <v>54</v>
      </c>
      <c r="B70" s="106">
        <v>100</v>
      </c>
      <c r="C70" s="44"/>
      <c r="D70" s="6" t="s">
        <v>76</v>
      </c>
      <c r="E70" s="12"/>
    </row>
    <row r="71" spans="1:5" ht="13.5" customHeight="1">
      <c r="A71" s="15" t="s">
        <v>52</v>
      </c>
      <c r="B71" s="106">
        <v>100</v>
      </c>
      <c r="C71" s="44"/>
      <c r="D71" s="6" t="s">
        <v>76</v>
      </c>
      <c r="E71" s="6"/>
    </row>
    <row r="72" spans="1:5" ht="13.5" customHeight="1">
      <c r="A72" s="15" t="s">
        <v>53</v>
      </c>
      <c r="B72" s="104" t="s">
        <v>187</v>
      </c>
      <c r="C72" s="44"/>
      <c r="D72" s="6" t="s">
        <v>76</v>
      </c>
      <c r="E72" s="6"/>
    </row>
    <row r="73" spans="1:5" ht="13.5" customHeight="1">
      <c r="A73" s="15" t="s">
        <v>56</v>
      </c>
      <c r="B73" s="104" t="s">
        <v>187</v>
      </c>
      <c r="C73" s="44"/>
      <c r="D73" s="6" t="s">
        <v>76</v>
      </c>
      <c r="E73" s="12"/>
    </row>
    <row r="74" spans="1:5" ht="13.5" customHeight="1">
      <c r="A74" s="15" t="s">
        <v>57</v>
      </c>
      <c r="B74" s="104" t="s">
        <v>187</v>
      </c>
      <c r="C74" s="44"/>
      <c r="D74" s="6" t="s">
        <v>76</v>
      </c>
      <c r="E74" s="12"/>
    </row>
    <row r="75" spans="1:5" ht="13.5" customHeight="1">
      <c r="A75" s="15" t="s">
        <v>55</v>
      </c>
      <c r="B75" s="104" t="s">
        <v>187</v>
      </c>
      <c r="C75" s="44"/>
      <c r="D75" s="6" t="s">
        <v>76</v>
      </c>
      <c r="E75" s="12"/>
    </row>
    <row r="76" spans="1:5" ht="13.5" customHeight="1">
      <c r="A76" s="15"/>
      <c r="B76" s="44"/>
      <c r="C76" s="44"/>
      <c r="D76" s="72"/>
      <c r="E76" s="72"/>
    </row>
    <row r="77" spans="1:5" ht="13.5" customHeight="1">
      <c r="A77" s="45" t="s">
        <v>90</v>
      </c>
      <c r="B77" s="106">
        <v>100</v>
      </c>
      <c r="C77" s="6"/>
      <c r="D77" s="6" t="s">
        <v>76</v>
      </c>
      <c r="E77" s="6"/>
    </row>
    <row r="78" spans="1:5" ht="13.5" customHeight="1">
      <c r="A78" s="15" t="s">
        <v>58</v>
      </c>
      <c r="B78" s="106">
        <v>100</v>
      </c>
      <c r="C78" s="44"/>
      <c r="D78" s="6" t="s">
        <v>76</v>
      </c>
      <c r="E78" s="6"/>
    </row>
    <row r="79" spans="1:5" ht="13.5" customHeight="1">
      <c r="A79" s="15" t="s">
        <v>59</v>
      </c>
      <c r="B79" s="106">
        <v>100</v>
      </c>
      <c r="C79" s="44"/>
      <c r="D79" s="6" t="s">
        <v>76</v>
      </c>
      <c r="E79" s="6"/>
    </row>
    <row r="80" spans="1:5" ht="13.5" customHeight="1">
      <c r="A80" s="15" t="s">
        <v>60</v>
      </c>
      <c r="B80" s="106">
        <v>100</v>
      </c>
      <c r="C80" s="44"/>
      <c r="D80" s="6" t="s">
        <v>76</v>
      </c>
      <c r="E80" s="6"/>
    </row>
    <row r="81" spans="1:9" ht="13.5" customHeight="1">
      <c r="A81" s="15" t="s">
        <v>61</v>
      </c>
      <c r="B81" s="106">
        <v>100</v>
      </c>
      <c r="C81" s="44"/>
      <c r="D81" s="6" t="s">
        <v>76</v>
      </c>
      <c r="E81" s="12"/>
    </row>
    <row r="82" spans="1:9" ht="13.5" customHeight="1">
      <c r="A82" s="15" t="s">
        <v>62</v>
      </c>
      <c r="B82" s="104" t="s">
        <v>187</v>
      </c>
      <c r="C82" s="44"/>
      <c r="D82" s="6" t="s">
        <v>76</v>
      </c>
      <c r="E82" s="6"/>
    </row>
    <row r="83" spans="1:9" ht="13.5" customHeight="1">
      <c r="A83" s="15"/>
      <c r="B83" s="44"/>
      <c r="C83" s="44"/>
      <c r="D83" s="72"/>
      <c r="E83" s="72"/>
    </row>
    <row r="84" spans="1:9" ht="13.5" customHeight="1">
      <c r="A84" s="45" t="s">
        <v>63</v>
      </c>
      <c r="B84" s="106">
        <v>98.148148148148152</v>
      </c>
      <c r="C84" s="6"/>
      <c r="D84" s="6" t="s">
        <v>76</v>
      </c>
      <c r="E84" s="6"/>
    </row>
    <row r="85" spans="1:9" ht="13.5" customHeight="1">
      <c r="A85" s="15" t="s">
        <v>64</v>
      </c>
      <c r="B85" s="106">
        <v>98.360655737704917</v>
      </c>
      <c r="C85" s="44"/>
      <c r="D85" s="6" t="s">
        <v>76</v>
      </c>
      <c r="E85" s="12"/>
    </row>
    <row r="86" spans="1:9" ht="13.5" customHeight="1">
      <c r="A86" s="15" t="s">
        <v>65</v>
      </c>
      <c r="B86" s="106">
        <v>100</v>
      </c>
      <c r="C86" s="44"/>
      <c r="D86" s="6" t="s">
        <v>76</v>
      </c>
      <c r="E86" s="12"/>
    </row>
    <row r="87" spans="1:9" ht="13.5" customHeight="1">
      <c r="A87" s="15" t="s">
        <v>66</v>
      </c>
      <c r="B87" s="106">
        <v>100</v>
      </c>
      <c r="C87" s="44"/>
      <c r="D87" s="6" t="s">
        <v>76</v>
      </c>
      <c r="E87" s="12"/>
    </row>
    <row r="88" spans="1:9" ht="13.5" customHeight="1">
      <c r="A88" s="15" t="s">
        <v>67</v>
      </c>
      <c r="B88" s="106">
        <v>90</v>
      </c>
      <c r="C88" s="44"/>
      <c r="D88" s="6" t="s">
        <v>76</v>
      </c>
      <c r="E88" s="6"/>
    </row>
    <row r="89" spans="1:9" ht="13.5" customHeight="1">
      <c r="A89" s="15" t="s">
        <v>68</v>
      </c>
      <c r="B89" s="106">
        <v>100</v>
      </c>
      <c r="C89" s="44"/>
      <c r="D89" s="6" t="s">
        <v>76</v>
      </c>
      <c r="E89" s="12"/>
      <c r="I89" s="2" t="s">
        <v>69</v>
      </c>
    </row>
    <row r="90" spans="1:9" ht="9.75" customHeight="1">
      <c r="A90" s="15"/>
      <c r="B90" s="44"/>
      <c r="C90" s="44"/>
      <c r="D90" s="72"/>
      <c r="E90" s="72"/>
    </row>
    <row r="91" spans="1:9">
      <c r="A91" s="3"/>
    </row>
    <row r="92" spans="1:9">
      <c r="A92" s="10"/>
    </row>
  </sheetData>
  <mergeCells count="9">
    <mergeCell ref="A1:E1"/>
    <mergeCell ref="A2:E2"/>
    <mergeCell ref="A3:E3"/>
    <mergeCell ref="A5:E5"/>
    <mergeCell ref="E9:E10"/>
    <mergeCell ref="A6:E6"/>
    <mergeCell ref="A8:E8"/>
    <mergeCell ref="A7:E7"/>
    <mergeCell ref="A4:E4"/>
  </mergeCells>
  <pageMargins left="0.51181102362204722" right="0.24" top="0.34" bottom="0.28000000000000003" header="0.17" footer="0.17"/>
  <pageSetup paperSize="9" scale="52" orientation="portrait" r:id="rId1"/>
  <colBreaks count="1" manualBreakCount="1">
    <brk id="5"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98"/>
  <sheetViews>
    <sheetView view="pageBreakPreview" zoomScaleNormal="100" zoomScaleSheetLayoutView="100" workbookViewId="0">
      <selection activeCell="D14" sqref="D14"/>
    </sheetView>
  </sheetViews>
  <sheetFormatPr defaultColWidth="30.85546875" defaultRowHeight="15"/>
  <cols>
    <col min="1" max="1" width="20.5703125" style="244" customWidth="1"/>
    <col min="2" max="2" width="10.5703125" style="244" bestFit="1" customWidth="1"/>
    <col min="3" max="3" width="10.85546875" style="244" bestFit="1" customWidth="1"/>
    <col min="4" max="4" width="10.5703125" style="244" bestFit="1" customWidth="1"/>
    <col min="5" max="5" width="10.85546875" style="244" bestFit="1" customWidth="1"/>
    <col min="6" max="6" width="9.5703125" style="244" customWidth="1"/>
    <col min="7" max="7" width="50.5703125" style="319" customWidth="1"/>
    <col min="8" max="8" width="0.28515625" style="244" customWidth="1"/>
    <col min="9" max="16384" width="30.85546875" style="244"/>
  </cols>
  <sheetData>
    <row r="1" spans="1:8">
      <c r="A1" s="346" t="s">
        <v>70</v>
      </c>
      <c r="B1" s="346"/>
      <c r="C1" s="346"/>
      <c r="D1" s="346"/>
      <c r="E1" s="346"/>
      <c r="F1" s="346"/>
      <c r="G1" s="346"/>
    </row>
    <row r="2" spans="1:8">
      <c r="A2" s="346" t="s">
        <v>546</v>
      </c>
      <c r="B2" s="346"/>
      <c r="C2" s="346"/>
      <c r="D2" s="346"/>
      <c r="E2" s="346"/>
      <c r="F2" s="346"/>
      <c r="G2" s="346"/>
    </row>
    <row r="3" spans="1:8" ht="18" customHeight="1">
      <c r="A3" s="347" t="s">
        <v>547</v>
      </c>
      <c r="B3" s="347"/>
      <c r="C3" s="347"/>
      <c r="D3" s="347"/>
      <c r="E3" s="347"/>
      <c r="F3" s="347"/>
      <c r="G3" s="347"/>
    </row>
    <row r="4" spans="1:8">
      <c r="A4" s="346" t="s">
        <v>548</v>
      </c>
      <c r="B4" s="346"/>
      <c r="C4" s="346"/>
      <c r="D4" s="346"/>
      <c r="E4" s="346"/>
      <c r="F4" s="346"/>
      <c r="G4" s="346"/>
    </row>
    <row r="5" spans="1:8" ht="9" customHeight="1">
      <c r="A5" s="398"/>
      <c r="B5" s="398"/>
      <c r="C5" s="398"/>
      <c r="D5" s="398"/>
      <c r="E5" s="398"/>
      <c r="F5" s="398"/>
      <c r="G5" s="398"/>
    </row>
    <row r="6" spans="1:8" ht="26.25" customHeight="1">
      <c r="A6" s="404" t="s">
        <v>549</v>
      </c>
      <c r="B6" s="404"/>
      <c r="C6" s="404"/>
      <c r="D6" s="404"/>
      <c r="E6" s="404"/>
      <c r="F6" s="404"/>
      <c r="G6" s="404"/>
    </row>
    <row r="7" spans="1:8" ht="11.25" customHeight="1">
      <c r="A7" s="363"/>
      <c r="B7" s="363"/>
      <c r="C7" s="363"/>
      <c r="D7" s="363"/>
      <c r="E7" s="363"/>
      <c r="F7" s="363"/>
      <c r="G7" s="363"/>
    </row>
    <row r="8" spans="1:8" ht="18" customHeight="1">
      <c r="A8" s="404" t="s">
        <v>550</v>
      </c>
      <c r="B8" s="404"/>
      <c r="C8" s="404"/>
      <c r="D8" s="404"/>
      <c r="E8" s="404"/>
      <c r="F8" s="404"/>
      <c r="G8" s="404"/>
    </row>
    <row r="9" spans="1:8" ht="13.5" customHeight="1">
      <c r="A9" s="363"/>
      <c r="B9" s="363"/>
      <c r="C9" s="363"/>
      <c r="D9" s="363"/>
      <c r="E9" s="363"/>
      <c r="F9" s="363"/>
      <c r="G9" s="363"/>
    </row>
    <row r="10" spans="1:8" ht="33.75" customHeight="1">
      <c r="A10" s="406" t="s">
        <v>551</v>
      </c>
      <c r="B10" s="407"/>
      <c r="C10" s="407"/>
      <c r="D10" s="407"/>
      <c r="E10" s="407"/>
      <c r="F10" s="407"/>
      <c r="G10" s="407"/>
    </row>
    <row r="11" spans="1:8" ht="21.75" customHeight="1">
      <c r="A11" s="408" t="s">
        <v>619</v>
      </c>
      <c r="B11" s="408"/>
      <c r="C11" s="408"/>
      <c r="D11" s="408"/>
      <c r="E11" s="408"/>
      <c r="F11" s="408"/>
      <c r="G11" s="409"/>
    </row>
    <row r="12" spans="1:8" ht="17.25" customHeight="1">
      <c r="A12" s="353" t="s">
        <v>617</v>
      </c>
      <c r="B12" s="353"/>
      <c r="C12" s="353"/>
      <c r="D12" s="353"/>
      <c r="E12" s="353"/>
      <c r="F12" s="353"/>
      <c r="G12" s="353"/>
      <c r="H12" s="353"/>
    </row>
    <row r="13" spans="1:8" ht="12.75" customHeight="1">
      <c r="A13" s="405"/>
      <c r="B13" s="405"/>
      <c r="C13" s="405"/>
      <c r="D13" s="405"/>
      <c r="E13" s="405"/>
      <c r="F13" s="405"/>
      <c r="G13" s="405"/>
    </row>
    <row r="14" spans="1:8" ht="89.25" customHeight="1" thickBot="1">
      <c r="A14" s="273" t="s">
        <v>72</v>
      </c>
      <c r="B14" s="23" t="s">
        <v>552</v>
      </c>
      <c r="C14" s="23" t="s">
        <v>553</v>
      </c>
      <c r="D14" s="23" t="s">
        <v>554</v>
      </c>
      <c r="E14" s="23" t="s">
        <v>555</v>
      </c>
      <c r="F14" s="23" t="s">
        <v>73</v>
      </c>
      <c r="G14" s="274" t="s">
        <v>556</v>
      </c>
    </row>
    <row r="15" spans="1:8" ht="16.5" customHeight="1" thickBot="1">
      <c r="A15" s="255"/>
      <c r="B15" s="303"/>
      <c r="C15" s="304"/>
      <c r="D15" s="304"/>
      <c r="E15" s="304"/>
      <c r="F15" s="305"/>
      <c r="G15" s="243" t="s">
        <v>536</v>
      </c>
    </row>
    <row r="16" spans="1:8" ht="105">
      <c r="A16" s="70" t="s">
        <v>0</v>
      </c>
      <c r="B16" s="306">
        <v>0.85</v>
      </c>
      <c r="C16" s="288">
        <v>78.599999999999994</v>
      </c>
      <c r="D16" s="307">
        <v>0.85</v>
      </c>
      <c r="E16" s="276">
        <v>42.1</v>
      </c>
      <c r="F16" s="95" t="s">
        <v>76</v>
      </c>
      <c r="G16" s="277" t="s">
        <v>557</v>
      </c>
      <c r="H16" s="328"/>
    </row>
    <row r="17" spans="1:8" ht="13.5" customHeight="1">
      <c r="A17" s="247" t="s">
        <v>1</v>
      </c>
      <c r="B17" s="306">
        <v>0.85</v>
      </c>
      <c r="C17" s="329">
        <v>100</v>
      </c>
      <c r="D17" s="306">
        <v>0.85</v>
      </c>
      <c r="E17" s="252">
        <v>100</v>
      </c>
      <c r="F17" s="95" t="s">
        <v>76</v>
      </c>
      <c r="H17" s="328"/>
    </row>
    <row r="18" spans="1:8" ht="13.5" customHeight="1">
      <c r="A18" s="247" t="s">
        <v>2</v>
      </c>
      <c r="B18" s="306">
        <v>0.85</v>
      </c>
      <c r="C18" s="329">
        <v>50</v>
      </c>
      <c r="D18" s="306">
        <v>0.85</v>
      </c>
      <c r="E18" s="252">
        <v>66.7</v>
      </c>
      <c r="F18" s="95" t="s">
        <v>76</v>
      </c>
      <c r="H18" s="328"/>
    </row>
    <row r="19" spans="1:8" ht="13.5" customHeight="1">
      <c r="A19" s="247" t="s">
        <v>3</v>
      </c>
      <c r="B19" s="306">
        <v>0.85</v>
      </c>
      <c r="C19" s="329">
        <v>63.6</v>
      </c>
      <c r="D19" s="306">
        <v>0.85</v>
      </c>
      <c r="E19" s="252">
        <v>33.299999999999997</v>
      </c>
      <c r="F19" s="95" t="s">
        <v>76</v>
      </c>
      <c r="H19" s="328"/>
    </row>
    <row r="20" spans="1:8" ht="13.5" customHeight="1">
      <c r="A20" s="247" t="s">
        <v>4</v>
      </c>
      <c r="B20" s="306">
        <v>0.85</v>
      </c>
      <c r="C20" s="329">
        <v>83.3</v>
      </c>
      <c r="D20" s="306">
        <v>0.85</v>
      </c>
      <c r="E20" s="252">
        <v>0</v>
      </c>
      <c r="F20" s="95" t="s">
        <v>76</v>
      </c>
      <c r="G20" s="247"/>
      <c r="H20" s="328"/>
    </row>
    <row r="21" spans="1:8" ht="13.5" customHeight="1">
      <c r="A21" s="247" t="s">
        <v>5</v>
      </c>
      <c r="B21" s="306">
        <v>0.85</v>
      </c>
      <c r="C21" s="329">
        <v>100</v>
      </c>
      <c r="D21" s="306">
        <v>0.85</v>
      </c>
      <c r="E21" s="252">
        <v>0</v>
      </c>
      <c r="F21" s="95" t="s">
        <v>76</v>
      </c>
      <c r="H21" s="328"/>
    </row>
    <row r="22" spans="1:8" ht="13.5" customHeight="1">
      <c r="A22" s="247" t="s">
        <v>6</v>
      </c>
      <c r="B22" s="306">
        <v>0.85</v>
      </c>
      <c r="C22" s="329">
        <v>33.299999999999997</v>
      </c>
      <c r="D22" s="306">
        <v>0.85</v>
      </c>
      <c r="E22" s="252">
        <v>16.7</v>
      </c>
      <c r="F22" s="95" t="s">
        <v>76</v>
      </c>
      <c r="H22" s="328"/>
    </row>
    <row r="23" spans="1:8" ht="13.5" customHeight="1">
      <c r="A23" s="247" t="s">
        <v>7</v>
      </c>
      <c r="B23" s="306">
        <v>0.85</v>
      </c>
      <c r="C23" s="329">
        <v>75</v>
      </c>
      <c r="D23" s="306">
        <v>0.85</v>
      </c>
      <c r="E23" s="252">
        <v>33.299999999999997</v>
      </c>
      <c r="F23" s="95" t="s">
        <v>76</v>
      </c>
      <c r="G23" s="247"/>
      <c r="H23" s="328"/>
    </row>
    <row r="24" spans="1:8" ht="13.5" customHeight="1">
      <c r="A24" s="247" t="s">
        <v>8</v>
      </c>
      <c r="B24" s="306">
        <v>0.85</v>
      </c>
      <c r="C24" s="329">
        <v>88.9</v>
      </c>
      <c r="D24" s="306">
        <v>0.85</v>
      </c>
      <c r="E24" s="252">
        <v>52.6</v>
      </c>
      <c r="F24" s="95" t="s">
        <v>76</v>
      </c>
      <c r="G24" s="247"/>
      <c r="H24" s="328"/>
    </row>
    <row r="25" spans="1:8" ht="13.5" customHeight="1">
      <c r="A25" s="247" t="s">
        <v>9</v>
      </c>
      <c r="B25" s="306">
        <v>0.85</v>
      </c>
      <c r="C25" s="329">
        <v>100</v>
      </c>
      <c r="D25" s="306">
        <v>0.85</v>
      </c>
      <c r="E25" s="252">
        <v>100</v>
      </c>
      <c r="F25" s="95" t="s">
        <v>76</v>
      </c>
      <c r="H25" s="328"/>
    </row>
    <row r="26" spans="1:8" ht="13.5" customHeight="1">
      <c r="A26" s="255"/>
      <c r="B26" s="314"/>
      <c r="C26" s="258"/>
      <c r="D26" s="314"/>
      <c r="E26" s="278"/>
      <c r="F26" s="316"/>
      <c r="G26" s="317"/>
      <c r="H26" s="328"/>
    </row>
    <row r="27" spans="1:8" ht="105">
      <c r="A27" s="45" t="s">
        <v>10</v>
      </c>
      <c r="B27" s="306">
        <v>0.85</v>
      </c>
      <c r="C27" s="288">
        <v>96.3</v>
      </c>
      <c r="D27" s="307">
        <v>0.85</v>
      </c>
      <c r="E27" s="276">
        <v>38.700000000000003</v>
      </c>
      <c r="F27" s="46"/>
      <c r="G27" s="277" t="s">
        <v>558</v>
      </c>
      <c r="H27" s="328"/>
    </row>
    <row r="28" spans="1:8" ht="13.5" customHeight="1">
      <c r="A28" s="247" t="s">
        <v>11</v>
      </c>
      <c r="B28" s="306">
        <v>0.85</v>
      </c>
      <c r="C28" s="329">
        <v>100</v>
      </c>
      <c r="D28" s="306">
        <v>0.85</v>
      </c>
      <c r="E28" s="279">
        <v>100</v>
      </c>
      <c r="F28" s="95" t="s">
        <v>76</v>
      </c>
      <c r="G28" s="247"/>
      <c r="H28" s="328"/>
    </row>
    <row r="29" spans="1:8" ht="13.5" customHeight="1">
      <c r="A29" s="247" t="s">
        <v>12</v>
      </c>
      <c r="B29" s="306">
        <v>0.85</v>
      </c>
      <c r="C29" s="329">
        <v>100</v>
      </c>
      <c r="D29" s="306">
        <v>0.85</v>
      </c>
      <c r="E29" s="279">
        <v>0</v>
      </c>
      <c r="F29" s="95" t="s">
        <v>76</v>
      </c>
      <c r="G29" s="247"/>
      <c r="H29" s="328"/>
    </row>
    <row r="30" spans="1:8" ht="13.5" customHeight="1">
      <c r="A30" s="247" t="s">
        <v>13</v>
      </c>
      <c r="B30" s="306">
        <v>0.85</v>
      </c>
      <c r="C30" s="329">
        <v>0</v>
      </c>
      <c r="D30" s="306">
        <v>0.85</v>
      </c>
      <c r="E30" s="279">
        <v>0</v>
      </c>
      <c r="F30" s="95" t="s">
        <v>76</v>
      </c>
      <c r="G30" s="330"/>
      <c r="H30" s="328"/>
    </row>
    <row r="31" spans="1:8" ht="13.5" customHeight="1">
      <c r="A31" s="247" t="s">
        <v>14</v>
      </c>
      <c r="B31" s="306">
        <v>0.85</v>
      </c>
      <c r="C31" s="329">
        <v>0</v>
      </c>
      <c r="D31" s="306">
        <v>0.85</v>
      </c>
      <c r="E31" s="279">
        <v>33.299999999999997</v>
      </c>
      <c r="F31" s="95" t="s">
        <v>76</v>
      </c>
      <c r="G31" s="247"/>
      <c r="H31" s="328"/>
    </row>
    <row r="32" spans="1:8" ht="13.5" customHeight="1">
      <c r="A32" s="247" t="s">
        <v>15</v>
      </c>
      <c r="B32" s="306">
        <v>0.85</v>
      </c>
      <c r="C32" s="329">
        <v>100</v>
      </c>
      <c r="D32" s="306">
        <v>0.85</v>
      </c>
      <c r="E32" s="279">
        <v>39.1</v>
      </c>
      <c r="F32" s="95" t="s">
        <v>76</v>
      </c>
      <c r="G32" s="247"/>
      <c r="H32" s="328"/>
    </row>
    <row r="33" spans="1:8" ht="13.5" customHeight="1">
      <c r="A33" s="247" t="s">
        <v>16</v>
      </c>
      <c r="B33" s="306">
        <v>0.85</v>
      </c>
      <c r="C33" s="329">
        <v>0</v>
      </c>
      <c r="D33" s="306">
        <v>0.85</v>
      </c>
      <c r="E33" s="279">
        <v>0</v>
      </c>
      <c r="F33" s="95" t="s">
        <v>76</v>
      </c>
      <c r="G33" s="247"/>
      <c r="H33" s="328"/>
    </row>
    <row r="34" spans="1:8" ht="13.5" customHeight="1">
      <c r="A34" s="255"/>
      <c r="B34" s="258"/>
      <c r="C34" s="258"/>
      <c r="D34" s="258"/>
      <c r="E34" s="258"/>
      <c r="F34" s="316"/>
      <c r="G34" s="317"/>
      <c r="H34" s="328"/>
    </row>
    <row r="35" spans="1:8" ht="13.5" customHeight="1">
      <c r="A35" s="45" t="s">
        <v>17</v>
      </c>
      <c r="B35" s="306">
        <v>0.85</v>
      </c>
      <c r="C35" s="275">
        <v>73.8</v>
      </c>
      <c r="D35" s="307">
        <v>0.85</v>
      </c>
      <c r="E35" s="280">
        <v>36</v>
      </c>
      <c r="F35" s="46"/>
      <c r="G35" s="281"/>
      <c r="H35" s="328"/>
    </row>
    <row r="36" spans="1:8" ht="13.5" customHeight="1">
      <c r="A36" s="247" t="s">
        <v>18</v>
      </c>
      <c r="B36" s="306">
        <v>0.85</v>
      </c>
      <c r="C36" s="329">
        <v>100</v>
      </c>
      <c r="D36" s="306">
        <v>0.85</v>
      </c>
      <c r="E36" s="282">
        <v>50</v>
      </c>
      <c r="F36" s="95" t="s">
        <v>76</v>
      </c>
      <c r="G36" s="247"/>
      <c r="H36" s="328"/>
    </row>
    <row r="37" spans="1:8" ht="13.5" customHeight="1">
      <c r="A37" s="247" t="s">
        <v>19</v>
      </c>
      <c r="B37" s="306">
        <v>0.85</v>
      </c>
      <c r="C37" s="329">
        <v>66.7</v>
      </c>
      <c r="D37" s="306">
        <v>0.85</v>
      </c>
      <c r="E37" s="282">
        <v>0</v>
      </c>
      <c r="F37" s="95" t="s">
        <v>76</v>
      </c>
      <c r="G37" s="247"/>
      <c r="H37" s="328"/>
    </row>
    <row r="38" spans="1:8" ht="13.5" customHeight="1">
      <c r="A38" s="247" t="s">
        <v>20</v>
      </c>
      <c r="B38" s="306">
        <v>0.85</v>
      </c>
      <c r="C38" s="329">
        <v>33.299999999999997</v>
      </c>
      <c r="D38" s="306">
        <v>0.85</v>
      </c>
      <c r="E38" s="282">
        <v>42.9</v>
      </c>
      <c r="F38" s="95" t="s">
        <v>76</v>
      </c>
      <c r="G38" s="247"/>
      <c r="H38" s="328"/>
    </row>
    <row r="39" spans="1:8" ht="13.5" customHeight="1">
      <c r="A39" s="247" t="s">
        <v>21</v>
      </c>
      <c r="B39" s="306">
        <v>0.85</v>
      </c>
      <c r="C39" s="329">
        <v>33.299999999999997</v>
      </c>
      <c r="D39" s="306">
        <v>0.85</v>
      </c>
      <c r="E39" s="282">
        <v>50</v>
      </c>
      <c r="F39" s="95" t="s">
        <v>76</v>
      </c>
      <c r="G39" s="247"/>
      <c r="H39" s="328"/>
    </row>
    <row r="40" spans="1:8" ht="13.5" customHeight="1">
      <c r="A40" s="247" t="s">
        <v>22</v>
      </c>
      <c r="B40" s="306">
        <v>0.85</v>
      </c>
      <c r="C40" s="329">
        <v>76.2</v>
      </c>
      <c r="D40" s="306">
        <v>0.85</v>
      </c>
      <c r="E40" s="282">
        <v>35.299999999999997</v>
      </c>
      <c r="F40" s="95" t="s">
        <v>76</v>
      </c>
      <c r="G40" s="247"/>
      <c r="H40" s="328"/>
    </row>
    <row r="41" spans="1:8" ht="13.5" customHeight="1">
      <c r="A41" s="247" t="s">
        <v>23</v>
      </c>
      <c r="B41" s="306">
        <v>0.85</v>
      </c>
      <c r="C41" s="329">
        <v>100</v>
      </c>
      <c r="D41" s="306">
        <v>0.85</v>
      </c>
      <c r="E41" s="282">
        <v>0</v>
      </c>
      <c r="F41" s="95" t="s">
        <v>76</v>
      </c>
      <c r="G41" s="247"/>
      <c r="H41" s="328"/>
    </row>
    <row r="42" spans="1:8" ht="13.5" customHeight="1">
      <c r="A42" s="247" t="s">
        <v>24</v>
      </c>
      <c r="B42" s="306">
        <v>0.85</v>
      </c>
      <c r="C42" s="329">
        <v>77.5</v>
      </c>
      <c r="D42" s="306">
        <v>0.85</v>
      </c>
      <c r="E42" s="282">
        <v>42.9</v>
      </c>
      <c r="F42" s="95" t="s">
        <v>76</v>
      </c>
      <c r="G42" s="247"/>
      <c r="H42" s="328"/>
    </row>
    <row r="43" spans="1:8" ht="13.5" customHeight="1">
      <c r="A43" s="247" t="s">
        <v>25</v>
      </c>
      <c r="B43" s="306">
        <v>0.85</v>
      </c>
      <c r="C43" s="329">
        <v>60</v>
      </c>
      <c r="D43" s="306">
        <v>0.85</v>
      </c>
      <c r="E43" s="282">
        <v>20</v>
      </c>
      <c r="F43" s="95" t="s">
        <v>76</v>
      </c>
      <c r="G43" s="247"/>
      <c r="H43" s="328"/>
    </row>
    <row r="44" spans="1:8" ht="13.5" customHeight="1" thickBot="1">
      <c r="A44" s="331"/>
      <c r="B44" s="258"/>
      <c r="C44" s="258"/>
      <c r="D44" s="258"/>
      <c r="E44" s="258"/>
      <c r="F44" s="316"/>
      <c r="G44" s="317"/>
      <c r="H44" s="328"/>
    </row>
    <row r="45" spans="1:8" ht="135">
      <c r="A45" s="283" t="s">
        <v>92</v>
      </c>
      <c r="B45" s="306">
        <v>0.85</v>
      </c>
      <c r="C45" s="288">
        <v>77.8</v>
      </c>
      <c r="D45" s="307">
        <v>0.85</v>
      </c>
      <c r="E45" s="276">
        <v>35.299999999999997</v>
      </c>
      <c r="F45" s="45"/>
      <c r="G45" s="277" t="s">
        <v>559</v>
      </c>
      <c r="H45" s="328"/>
    </row>
    <row r="46" spans="1:8" ht="13.5" customHeight="1">
      <c r="A46" s="247" t="s">
        <v>26</v>
      </c>
      <c r="B46" s="306">
        <v>0.85</v>
      </c>
      <c r="C46" s="329">
        <v>88.2</v>
      </c>
      <c r="D46" s="306">
        <v>0.85</v>
      </c>
      <c r="E46" s="282">
        <v>16.7</v>
      </c>
      <c r="F46" s="95" t="s">
        <v>76</v>
      </c>
      <c r="G46" s="247"/>
      <c r="H46" s="328"/>
    </row>
    <row r="47" spans="1:8" ht="13.5" customHeight="1">
      <c r="A47" s="247" t="s">
        <v>27</v>
      </c>
      <c r="B47" s="306">
        <v>0.85</v>
      </c>
      <c r="C47" s="329">
        <v>50</v>
      </c>
      <c r="D47" s="306">
        <v>0.85</v>
      </c>
      <c r="E47" s="282">
        <v>0</v>
      </c>
      <c r="F47" s="95" t="s">
        <v>76</v>
      </c>
      <c r="G47" s="247"/>
      <c r="H47" s="328"/>
    </row>
    <row r="48" spans="1:8" ht="13.5" customHeight="1">
      <c r="A48" s="247" t="s">
        <v>28</v>
      </c>
      <c r="B48" s="306">
        <v>0.85</v>
      </c>
      <c r="C48" s="329">
        <v>42.9</v>
      </c>
      <c r="D48" s="306">
        <v>0.85</v>
      </c>
      <c r="E48" s="282">
        <v>0</v>
      </c>
      <c r="F48" s="95" t="s">
        <v>76</v>
      </c>
      <c r="G48" s="247"/>
      <c r="H48" s="328"/>
    </row>
    <row r="49" spans="1:8" ht="13.5" customHeight="1">
      <c r="A49" s="247" t="s">
        <v>29</v>
      </c>
      <c r="B49" s="306">
        <v>0.85</v>
      </c>
      <c r="C49" s="329">
        <v>100</v>
      </c>
      <c r="D49" s="306">
        <v>0.85</v>
      </c>
      <c r="E49" s="282">
        <v>0</v>
      </c>
      <c r="F49" s="95" t="s">
        <v>76</v>
      </c>
      <c r="G49" s="247"/>
      <c r="H49" s="328"/>
    </row>
    <row r="50" spans="1:8" ht="13.5" customHeight="1">
      <c r="A50" s="247" t="s">
        <v>30</v>
      </c>
      <c r="B50" s="306">
        <v>0.85</v>
      </c>
      <c r="C50" s="329">
        <v>72.7</v>
      </c>
      <c r="D50" s="306">
        <v>0.85</v>
      </c>
      <c r="E50" s="282">
        <v>29.4</v>
      </c>
      <c r="F50" s="95" t="s">
        <v>76</v>
      </c>
      <c r="G50" s="247"/>
      <c r="H50" s="328"/>
    </row>
    <row r="51" spans="1:8" ht="13.5" customHeight="1">
      <c r="A51" s="247" t="s">
        <v>31</v>
      </c>
      <c r="B51" s="306">
        <v>0.85</v>
      </c>
      <c r="C51" s="329">
        <v>0</v>
      </c>
      <c r="D51" s="306">
        <v>0.85</v>
      </c>
      <c r="E51" s="282">
        <v>25</v>
      </c>
      <c r="F51" s="95" t="s">
        <v>76</v>
      </c>
      <c r="G51" s="247"/>
      <c r="H51" s="328"/>
    </row>
    <row r="52" spans="1:8" ht="13.5" customHeight="1">
      <c r="A52" s="247" t="s">
        <v>32</v>
      </c>
      <c r="B52" s="306">
        <v>0.85</v>
      </c>
      <c r="C52" s="329">
        <v>78</v>
      </c>
      <c r="D52" s="306">
        <v>0.85</v>
      </c>
      <c r="E52" s="282">
        <v>35.4</v>
      </c>
      <c r="F52" s="95" t="s">
        <v>76</v>
      </c>
      <c r="G52" s="247"/>
      <c r="H52" s="328"/>
    </row>
    <row r="53" spans="1:8" ht="13.5" customHeight="1">
      <c r="A53" s="247" t="s">
        <v>33</v>
      </c>
      <c r="B53" s="306">
        <v>0.85</v>
      </c>
      <c r="C53" s="329">
        <v>85.7</v>
      </c>
      <c r="D53" s="306">
        <v>0.85</v>
      </c>
      <c r="E53" s="282">
        <v>83.3</v>
      </c>
      <c r="F53" s="95" t="s">
        <v>76</v>
      </c>
      <c r="G53" s="247"/>
      <c r="H53" s="328"/>
    </row>
    <row r="54" spans="1:8" ht="13.5" customHeight="1">
      <c r="A54" s="247" t="s">
        <v>34</v>
      </c>
      <c r="B54" s="306">
        <v>0.85</v>
      </c>
      <c r="C54" s="329">
        <v>87.5</v>
      </c>
      <c r="D54" s="306">
        <v>0.85</v>
      </c>
      <c r="E54" s="282">
        <v>60</v>
      </c>
      <c r="F54" s="95" t="s">
        <v>76</v>
      </c>
      <c r="G54" s="247"/>
      <c r="H54" s="328"/>
    </row>
    <row r="55" spans="1:8" ht="13.5" customHeight="1">
      <c r="A55" s="247" t="s">
        <v>35</v>
      </c>
      <c r="B55" s="306">
        <v>0.85</v>
      </c>
      <c r="C55" s="329">
        <v>50</v>
      </c>
      <c r="D55" s="306">
        <v>0.85</v>
      </c>
      <c r="E55" s="282">
        <v>14.3</v>
      </c>
      <c r="F55" s="95" t="s">
        <v>76</v>
      </c>
      <c r="G55" s="247"/>
      <c r="H55" s="328"/>
    </row>
    <row r="56" spans="1:8" ht="13.5" customHeight="1">
      <c r="A56" s="247" t="s">
        <v>36</v>
      </c>
      <c r="B56" s="306">
        <v>0.85</v>
      </c>
      <c r="C56" s="329">
        <v>71.400000000000006</v>
      </c>
      <c r="D56" s="306">
        <v>0.85</v>
      </c>
      <c r="E56" s="282">
        <v>25</v>
      </c>
      <c r="F56" s="95" t="s">
        <v>76</v>
      </c>
      <c r="G56" s="247"/>
      <c r="H56" s="328"/>
    </row>
    <row r="57" spans="1:8" ht="13.5" customHeight="1">
      <c r="A57" s="247" t="s">
        <v>37</v>
      </c>
      <c r="B57" s="306">
        <v>0.85</v>
      </c>
      <c r="C57" s="329">
        <v>87.5</v>
      </c>
      <c r="D57" s="306">
        <v>0.85</v>
      </c>
      <c r="E57" s="282">
        <v>40</v>
      </c>
      <c r="F57" s="95" t="s">
        <v>76</v>
      </c>
      <c r="G57" s="247"/>
      <c r="H57" s="328"/>
    </row>
    <row r="58" spans="1:8" ht="13.5" customHeight="1" thickBot="1">
      <c r="A58" s="255"/>
      <c r="B58" s="258"/>
      <c r="C58" s="258"/>
      <c r="D58" s="258"/>
      <c r="E58" s="258"/>
      <c r="F58" s="316"/>
      <c r="G58" s="321"/>
      <c r="H58" s="328"/>
    </row>
    <row r="59" spans="1:8" ht="120">
      <c r="A59" s="45" t="s">
        <v>38</v>
      </c>
      <c r="B59" s="306">
        <v>0.85</v>
      </c>
      <c r="C59" s="288">
        <v>78.3</v>
      </c>
      <c r="D59" s="307">
        <v>0.85</v>
      </c>
      <c r="E59" s="276">
        <v>50</v>
      </c>
      <c r="F59" s="46"/>
      <c r="G59" s="277" t="s">
        <v>560</v>
      </c>
      <c r="H59" s="328"/>
    </row>
    <row r="60" spans="1:8" ht="13.5" customHeight="1">
      <c r="A60" s="247" t="s">
        <v>39</v>
      </c>
      <c r="B60" s="306">
        <v>0.85</v>
      </c>
      <c r="C60" s="329">
        <v>81.8</v>
      </c>
      <c r="D60" s="306">
        <v>0.85</v>
      </c>
      <c r="E60" s="282">
        <v>50</v>
      </c>
      <c r="F60" s="95" t="s">
        <v>76</v>
      </c>
      <c r="G60" s="247"/>
      <c r="H60" s="328"/>
    </row>
    <row r="61" spans="1:8" ht="13.5" customHeight="1">
      <c r="A61" s="247" t="s">
        <v>40</v>
      </c>
      <c r="B61" s="306">
        <v>0.85</v>
      </c>
      <c r="C61" s="329">
        <v>100</v>
      </c>
      <c r="D61" s="306">
        <v>0.85</v>
      </c>
      <c r="E61" s="282">
        <v>100</v>
      </c>
      <c r="F61" s="95" t="s">
        <v>76</v>
      </c>
      <c r="G61" s="247"/>
      <c r="H61" s="328"/>
    </row>
    <row r="62" spans="1:8" ht="13.5" customHeight="1">
      <c r="A62" s="247" t="s">
        <v>41</v>
      </c>
      <c r="B62" s="306">
        <v>0.85</v>
      </c>
      <c r="C62" s="329">
        <v>100</v>
      </c>
      <c r="D62" s="306">
        <v>0.85</v>
      </c>
      <c r="E62" s="282">
        <v>0</v>
      </c>
      <c r="F62" s="95" t="s">
        <v>76</v>
      </c>
      <c r="G62" s="247"/>
      <c r="H62" s="328"/>
    </row>
    <row r="63" spans="1:8" ht="13.5" customHeight="1">
      <c r="A63" s="247" t="s">
        <v>42</v>
      </c>
      <c r="B63" s="306">
        <v>0.85</v>
      </c>
      <c r="C63" s="329">
        <v>66.7</v>
      </c>
      <c r="D63" s="306">
        <v>0.85</v>
      </c>
      <c r="E63" s="282">
        <v>0</v>
      </c>
      <c r="F63" s="95" t="s">
        <v>76</v>
      </c>
      <c r="G63" s="247"/>
      <c r="H63" s="328"/>
    </row>
    <row r="64" spans="1:8" ht="13.5" customHeight="1">
      <c r="A64" s="247" t="s">
        <v>43</v>
      </c>
      <c r="B64" s="306">
        <v>0.85</v>
      </c>
      <c r="C64" s="329">
        <v>100</v>
      </c>
      <c r="D64" s="306">
        <v>0.85</v>
      </c>
      <c r="E64" s="282">
        <v>0</v>
      </c>
      <c r="F64" s="95" t="s">
        <v>76</v>
      </c>
      <c r="G64" s="247"/>
      <c r="H64" s="328"/>
    </row>
    <row r="65" spans="1:8" ht="13.5" customHeight="1" thickBot="1">
      <c r="A65" s="247" t="s">
        <v>44</v>
      </c>
      <c r="B65" s="306">
        <v>0.85</v>
      </c>
      <c r="C65" s="329">
        <v>100</v>
      </c>
      <c r="D65" s="306">
        <v>0.85</v>
      </c>
      <c r="E65" s="282">
        <v>66.7</v>
      </c>
      <c r="F65" s="95" t="s">
        <v>76</v>
      </c>
      <c r="G65" s="332"/>
      <c r="H65" s="328"/>
    </row>
    <row r="66" spans="1:8" ht="13.5" customHeight="1" thickBot="1">
      <c r="A66" s="255"/>
      <c r="B66" s="258"/>
      <c r="C66" s="258"/>
      <c r="D66" s="258"/>
      <c r="E66" s="258"/>
      <c r="F66" s="316"/>
      <c r="G66" s="323"/>
      <c r="H66" s="328"/>
    </row>
    <row r="67" spans="1:8" ht="90">
      <c r="A67" s="45" t="s">
        <v>45</v>
      </c>
      <c r="B67" s="306">
        <v>0.85</v>
      </c>
      <c r="C67" s="288">
        <v>87.9</v>
      </c>
      <c r="D67" s="307">
        <v>0.85</v>
      </c>
      <c r="E67" s="276">
        <v>50</v>
      </c>
      <c r="F67" s="46"/>
      <c r="G67" s="277" t="s">
        <v>561</v>
      </c>
      <c r="H67" s="328"/>
    </row>
    <row r="68" spans="1:8" ht="13.5" customHeight="1">
      <c r="A68" s="247" t="s">
        <v>47</v>
      </c>
      <c r="B68" s="306">
        <v>0.85</v>
      </c>
      <c r="C68" s="329">
        <v>85.7</v>
      </c>
      <c r="D68" s="306">
        <v>0.85</v>
      </c>
      <c r="E68" s="282">
        <v>36.4</v>
      </c>
      <c r="F68" s="95" t="s">
        <v>76</v>
      </c>
      <c r="G68" s="333"/>
      <c r="H68" s="328"/>
    </row>
    <row r="69" spans="1:8" ht="13.5" customHeight="1">
      <c r="A69" s="247" t="s">
        <v>50</v>
      </c>
      <c r="B69" s="306">
        <v>0.85</v>
      </c>
      <c r="C69" s="329">
        <v>100</v>
      </c>
      <c r="D69" s="306">
        <v>0.85</v>
      </c>
      <c r="E69" s="282">
        <v>50</v>
      </c>
      <c r="F69" s="95" t="s">
        <v>76</v>
      </c>
      <c r="G69" s="247"/>
      <c r="H69" s="328"/>
    </row>
    <row r="70" spans="1:8" ht="13.5" customHeight="1">
      <c r="A70" s="247" t="s">
        <v>49</v>
      </c>
      <c r="B70" s="306">
        <v>0.85</v>
      </c>
      <c r="C70" s="329">
        <v>85.7</v>
      </c>
      <c r="D70" s="306">
        <v>0.85</v>
      </c>
      <c r="E70" s="282">
        <v>53.3</v>
      </c>
      <c r="F70" s="95" t="s">
        <v>76</v>
      </c>
      <c r="G70" s="247"/>
      <c r="H70" s="328"/>
    </row>
    <row r="71" spans="1:8" ht="13.5" customHeight="1">
      <c r="A71" s="247" t="s">
        <v>48</v>
      </c>
      <c r="B71" s="306">
        <v>0.85</v>
      </c>
      <c r="C71" s="329">
        <v>100</v>
      </c>
      <c r="D71" s="306">
        <v>0.85</v>
      </c>
      <c r="E71" s="282">
        <v>33.299999999999997</v>
      </c>
      <c r="F71" s="95" t="s">
        <v>76</v>
      </c>
      <c r="G71" s="247"/>
      <c r="H71" s="328"/>
    </row>
    <row r="72" spans="1:8" ht="13.5" customHeight="1" thickBot="1">
      <c r="A72" s="247" t="s">
        <v>46</v>
      </c>
      <c r="B72" s="306">
        <v>0.85</v>
      </c>
      <c r="C72" s="329">
        <v>84.6</v>
      </c>
      <c r="D72" s="306">
        <v>0.85</v>
      </c>
      <c r="E72" s="282">
        <v>55.6</v>
      </c>
      <c r="F72" s="95" t="s">
        <v>76</v>
      </c>
      <c r="G72" s="332"/>
      <c r="H72" s="328"/>
    </row>
    <row r="73" spans="1:8" ht="13.5" customHeight="1" thickBot="1">
      <c r="A73" s="255"/>
      <c r="B73" s="258"/>
      <c r="C73" s="258"/>
      <c r="D73" s="258"/>
      <c r="E73" s="258"/>
      <c r="F73" s="316"/>
      <c r="G73" s="323"/>
      <c r="H73" s="328"/>
    </row>
    <row r="74" spans="1:8" ht="105">
      <c r="A74" s="45" t="s">
        <v>51</v>
      </c>
      <c r="B74" s="306">
        <v>0.85</v>
      </c>
      <c r="C74" s="288">
        <v>81.8</v>
      </c>
      <c r="D74" s="307">
        <v>0.85</v>
      </c>
      <c r="E74" s="22">
        <v>71.400000000000006</v>
      </c>
      <c r="F74" s="46"/>
      <c r="G74" s="277" t="s">
        <v>562</v>
      </c>
      <c r="H74" s="328"/>
    </row>
    <row r="75" spans="1:8" ht="13.5" customHeight="1">
      <c r="A75" s="247" t="s">
        <v>54</v>
      </c>
      <c r="B75" s="306">
        <v>0.85</v>
      </c>
      <c r="C75" s="329">
        <v>100</v>
      </c>
      <c r="D75" s="306">
        <v>0.85</v>
      </c>
      <c r="E75" s="282">
        <v>0</v>
      </c>
      <c r="F75" s="279" t="s">
        <v>76</v>
      </c>
      <c r="G75" s="247"/>
      <c r="H75" s="328"/>
    </row>
    <row r="76" spans="1:8" ht="13.5" customHeight="1">
      <c r="A76" s="247" t="s">
        <v>52</v>
      </c>
      <c r="B76" s="306">
        <v>0.85</v>
      </c>
      <c r="C76" s="329">
        <v>66.7</v>
      </c>
      <c r="D76" s="306">
        <v>0.85</v>
      </c>
      <c r="E76" s="282">
        <v>75</v>
      </c>
      <c r="F76" s="279" t="s">
        <v>76</v>
      </c>
      <c r="G76" s="247"/>
      <c r="H76" s="328"/>
    </row>
    <row r="77" spans="1:8" ht="13.5" customHeight="1">
      <c r="A77" s="247" t="s">
        <v>53</v>
      </c>
      <c r="B77" s="306">
        <v>0.85</v>
      </c>
      <c r="C77" s="329">
        <v>100</v>
      </c>
      <c r="D77" s="306">
        <v>0.85</v>
      </c>
      <c r="E77" s="282">
        <v>100</v>
      </c>
      <c r="F77" s="279" t="s">
        <v>76</v>
      </c>
      <c r="G77" s="247"/>
      <c r="H77" s="328"/>
    </row>
    <row r="78" spans="1:8" ht="13.5" customHeight="1">
      <c r="A78" s="247" t="s">
        <v>56</v>
      </c>
      <c r="B78" s="306">
        <v>0.85</v>
      </c>
      <c r="C78" s="329">
        <v>0</v>
      </c>
      <c r="D78" s="306">
        <v>0.85</v>
      </c>
      <c r="E78" s="282">
        <v>0</v>
      </c>
      <c r="F78" s="279" t="s">
        <v>76</v>
      </c>
      <c r="G78" s="247"/>
      <c r="H78" s="328"/>
    </row>
    <row r="79" spans="1:8" ht="13.5" customHeight="1">
      <c r="A79" s="247" t="s">
        <v>57</v>
      </c>
      <c r="B79" s="306">
        <v>0.85</v>
      </c>
      <c r="C79" s="329">
        <v>100</v>
      </c>
      <c r="D79" s="306">
        <v>0.85</v>
      </c>
      <c r="E79" s="282">
        <v>0</v>
      </c>
      <c r="F79" s="279" t="s">
        <v>76</v>
      </c>
      <c r="G79" s="247"/>
      <c r="H79" s="328"/>
    </row>
    <row r="80" spans="1:8" ht="13.5" customHeight="1" thickBot="1">
      <c r="A80" s="247" t="s">
        <v>55</v>
      </c>
      <c r="B80" s="306">
        <v>0.85</v>
      </c>
      <c r="C80" s="329">
        <v>100</v>
      </c>
      <c r="D80" s="306">
        <v>0.85</v>
      </c>
      <c r="E80" s="282">
        <v>0</v>
      </c>
      <c r="F80" s="279" t="s">
        <v>76</v>
      </c>
      <c r="G80" s="332"/>
      <c r="H80" s="328"/>
    </row>
    <row r="81" spans="1:8" ht="13.5" customHeight="1" thickBot="1">
      <c r="A81" s="255"/>
      <c r="B81" s="258"/>
      <c r="C81" s="258"/>
      <c r="D81" s="258"/>
      <c r="E81" s="258"/>
      <c r="F81" s="316"/>
      <c r="G81" s="323"/>
      <c r="H81" s="328"/>
    </row>
    <row r="82" spans="1:8" ht="105">
      <c r="A82" s="45" t="s">
        <v>90</v>
      </c>
      <c r="B82" s="306">
        <v>0.85</v>
      </c>
      <c r="C82" s="288">
        <v>84.6</v>
      </c>
      <c r="D82" s="307">
        <v>0.85</v>
      </c>
      <c r="E82" s="22">
        <v>33.299999999999997</v>
      </c>
      <c r="F82" s="46"/>
      <c r="G82" s="277" t="s">
        <v>563</v>
      </c>
      <c r="H82" s="328"/>
    </row>
    <row r="83" spans="1:8" ht="13.5" customHeight="1">
      <c r="A83" s="247" t="s">
        <v>58</v>
      </c>
      <c r="B83" s="306">
        <v>0.85</v>
      </c>
      <c r="C83" s="329">
        <v>84.6</v>
      </c>
      <c r="D83" s="306">
        <v>0.85</v>
      </c>
      <c r="E83" s="282">
        <v>26.7</v>
      </c>
      <c r="F83" s="279" t="s">
        <v>76</v>
      </c>
      <c r="G83" s="247"/>
      <c r="H83" s="328"/>
    </row>
    <row r="84" spans="1:8" ht="13.5" customHeight="1">
      <c r="A84" s="247" t="s">
        <v>59</v>
      </c>
      <c r="B84" s="306">
        <v>0.85</v>
      </c>
      <c r="C84" s="329">
        <v>100</v>
      </c>
      <c r="D84" s="306">
        <v>0.85</v>
      </c>
      <c r="E84" s="282">
        <v>0</v>
      </c>
      <c r="F84" s="279" t="s">
        <v>76</v>
      </c>
      <c r="G84" s="247"/>
      <c r="H84" s="328"/>
    </row>
    <row r="85" spans="1:8" ht="13.5" customHeight="1">
      <c r="A85" s="247" t="s">
        <v>60</v>
      </c>
      <c r="B85" s="306">
        <v>0.85</v>
      </c>
      <c r="C85" s="329">
        <v>71.400000000000006</v>
      </c>
      <c r="D85" s="306">
        <v>0.85</v>
      </c>
      <c r="E85" s="282">
        <v>33.299999999999997</v>
      </c>
      <c r="F85" s="279" t="s">
        <v>76</v>
      </c>
      <c r="G85" s="247"/>
      <c r="H85" s="328"/>
    </row>
    <row r="86" spans="1:8" ht="13.5" customHeight="1">
      <c r="A86" s="247" t="s">
        <v>61</v>
      </c>
      <c r="B86" s="306">
        <v>0.85</v>
      </c>
      <c r="C86" s="329">
        <v>100</v>
      </c>
      <c r="D86" s="306">
        <v>0.85</v>
      </c>
      <c r="E86" s="282">
        <v>28.6</v>
      </c>
      <c r="F86" s="279" t="s">
        <v>76</v>
      </c>
      <c r="G86" s="247"/>
      <c r="H86" s="328"/>
    </row>
    <row r="87" spans="1:8" ht="13.5" customHeight="1" thickBot="1">
      <c r="A87" s="247" t="s">
        <v>62</v>
      </c>
      <c r="B87" s="306">
        <v>0.85</v>
      </c>
      <c r="C87" s="329">
        <v>100</v>
      </c>
      <c r="D87" s="306">
        <v>0.85</v>
      </c>
      <c r="E87" s="282">
        <v>100</v>
      </c>
      <c r="F87" s="279" t="s">
        <v>76</v>
      </c>
      <c r="G87" s="247"/>
      <c r="H87" s="328"/>
    </row>
    <row r="88" spans="1:8" ht="13.5" customHeight="1" thickBot="1">
      <c r="A88" s="255"/>
      <c r="B88" s="258"/>
      <c r="C88" s="258"/>
      <c r="D88" s="258"/>
      <c r="E88" s="258"/>
      <c r="F88" s="316"/>
      <c r="G88" s="323"/>
    </row>
    <row r="89" spans="1:8" ht="90">
      <c r="A89" s="45" t="s">
        <v>63</v>
      </c>
      <c r="B89" s="306">
        <v>0.85</v>
      </c>
      <c r="C89" s="288">
        <v>75</v>
      </c>
      <c r="D89" s="307">
        <v>0.85</v>
      </c>
      <c r="E89" s="22">
        <v>29.8</v>
      </c>
      <c r="F89" s="46"/>
      <c r="G89" s="277" t="s">
        <v>564</v>
      </c>
    </row>
    <row r="90" spans="1:8" ht="13.5" customHeight="1">
      <c r="A90" s="247" t="s">
        <v>64</v>
      </c>
      <c r="B90" s="306">
        <v>0.85</v>
      </c>
      <c r="C90" s="329">
        <v>60</v>
      </c>
      <c r="D90" s="306">
        <v>0.85</v>
      </c>
      <c r="E90" s="282">
        <v>0</v>
      </c>
      <c r="F90" s="279" t="s">
        <v>76</v>
      </c>
      <c r="G90" s="320"/>
    </row>
    <row r="91" spans="1:8" ht="13.5" customHeight="1">
      <c r="A91" s="247" t="s">
        <v>65</v>
      </c>
      <c r="B91" s="306">
        <v>0.85</v>
      </c>
      <c r="C91" s="329">
        <v>80</v>
      </c>
      <c r="D91" s="306">
        <v>0.85</v>
      </c>
      <c r="E91" s="282">
        <v>0</v>
      </c>
      <c r="F91" s="279" t="s">
        <v>76</v>
      </c>
      <c r="G91" s="320"/>
    </row>
    <row r="92" spans="1:8" ht="13.5" customHeight="1">
      <c r="A92" s="247" t="s">
        <v>66</v>
      </c>
      <c r="B92" s="306">
        <v>0.85</v>
      </c>
      <c r="C92" s="329">
        <v>71.400000000000006</v>
      </c>
      <c r="D92" s="306">
        <v>0.85</v>
      </c>
      <c r="E92" s="282">
        <v>57.1</v>
      </c>
      <c r="F92" s="279" t="s">
        <v>76</v>
      </c>
      <c r="G92" s="320"/>
    </row>
    <row r="93" spans="1:8" ht="13.5" customHeight="1">
      <c r="A93" s="247" t="s">
        <v>67</v>
      </c>
      <c r="B93" s="306">
        <v>0.85</v>
      </c>
      <c r="C93" s="329">
        <v>83.3</v>
      </c>
      <c r="D93" s="306">
        <v>0.85</v>
      </c>
      <c r="E93" s="282">
        <v>27.3</v>
      </c>
      <c r="F93" s="279" t="s">
        <v>76</v>
      </c>
      <c r="G93" s="318"/>
    </row>
    <row r="94" spans="1:8" ht="13.5" customHeight="1" thickBot="1">
      <c r="A94" s="247" t="s">
        <v>68</v>
      </c>
      <c r="B94" s="306">
        <v>0.85</v>
      </c>
      <c r="C94" s="329">
        <v>80</v>
      </c>
      <c r="D94" s="306">
        <v>0.85</v>
      </c>
      <c r="E94" s="282">
        <v>60</v>
      </c>
      <c r="F94" s="279" t="s">
        <v>76</v>
      </c>
      <c r="G94" s="334"/>
    </row>
    <row r="95" spans="1:8" ht="9.75" customHeight="1" thickBot="1">
      <c r="A95" s="255"/>
      <c r="B95" s="258"/>
      <c r="C95" s="258"/>
      <c r="D95" s="258"/>
      <c r="E95" s="258"/>
      <c r="F95" s="316"/>
      <c r="G95" s="323"/>
    </row>
    <row r="96" spans="1:8" ht="15.75" thickBot="1">
      <c r="A96" s="22" t="s">
        <v>521</v>
      </c>
      <c r="B96" s="307">
        <v>0.85</v>
      </c>
      <c r="C96" s="22">
        <v>78.400000000000006</v>
      </c>
      <c r="D96" s="307">
        <v>0.85</v>
      </c>
      <c r="E96" s="22">
        <v>36.4</v>
      </c>
      <c r="F96" s="335" t="s">
        <v>76</v>
      </c>
      <c r="G96" s="336"/>
    </row>
    <row r="97" spans="1:7" ht="15" customHeight="1">
      <c r="A97" s="399" t="s">
        <v>565</v>
      </c>
      <c r="B97" s="399"/>
      <c r="C97" s="399"/>
      <c r="D97" s="399"/>
      <c r="E97" s="399"/>
      <c r="F97" s="399"/>
      <c r="G97" s="399"/>
    </row>
    <row r="98" spans="1:7">
      <c r="A98" s="242"/>
    </row>
  </sheetData>
  <mergeCells count="14">
    <mergeCell ref="A13:G13"/>
    <mergeCell ref="A97:G97"/>
    <mergeCell ref="A12:H12"/>
    <mergeCell ref="A7:G7"/>
    <mergeCell ref="A8:G8"/>
    <mergeCell ref="A9:G9"/>
    <mergeCell ref="A10:G10"/>
    <mergeCell ref="A11:G11"/>
    <mergeCell ref="A6:G6"/>
    <mergeCell ref="A1:G1"/>
    <mergeCell ref="A2:G2"/>
    <mergeCell ref="A3:G3"/>
    <mergeCell ref="A4:G4"/>
    <mergeCell ref="A5:G5"/>
  </mergeCells>
  <pageMargins left="0.51181102362204722" right="0.51181102362204722" top="0.78740157480314965" bottom="0.78740157480314965" header="0.31496062992125984" footer="0.31496062992125984"/>
  <pageSetup paperSize="9" scale="75" orientation="portrait" verticalDpi="599" r:id="rId1"/>
  <rowBreaks count="1" manualBreakCount="1">
    <brk id="81"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I97"/>
  <sheetViews>
    <sheetView view="pageBreakPreview" zoomScaleNormal="100" zoomScaleSheetLayoutView="100" workbookViewId="0">
      <selection activeCell="I9" sqref="I9"/>
    </sheetView>
  </sheetViews>
  <sheetFormatPr defaultColWidth="30.85546875" defaultRowHeight="15"/>
  <cols>
    <col min="1" max="1" width="19.85546875" style="244" customWidth="1"/>
    <col min="2" max="2" width="7.85546875" style="244" customWidth="1"/>
    <col min="3" max="3" width="11" style="244" customWidth="1"/>
    <col min="4" max="4" width="7.5703125" style="244" customWidth="1"/>
    <col min="5" max="5" width="12.42578125" style="244" customWidth="1"/>
    <col min="6" max="6" width="11.42578125" style="244" customWidth="1"/>
    <col min="7" max="7" width="53" style="319" customWidth="1"/>
    <col min="8" max="16384" width="30.85546875" style="244"/>
  </cols>
  <sheetData>
    <row r="1" spans="1:9">
      <c r="A1" s="346" t="s">
        <v>70</v>
      </c>
      <c r="B1" s="346"/>
      <c r="C1" s="346"/>
      <c r="D1" s="346"/>
      <c r="E1" s="346"/>
      <c r="F1" s="346"/>
      <c r="G1" s="346"/>
      <c r="H1" s="162"/>
    </row>
    <row r="2" spans="1:9">
      <c r="A2" s="346" t="s">
        <v>546</v>
      </c>
      <c r="B2" s="346"/>
      <c r="C2" s="346"/>
      <c r="D2" s="346"/>
      <c r="E2" s="346"/>
      <c r="F2" s="346"/>
      <c r="G2" s="346"/>
      <c r="H2" s="162"/>
    </row>
    <row r="3" spans="1:9" ht="18" customHeight="1">
      <c r="A3" s="347" t="s">
        <v>547</v>
      </c>
      <c r="B3" s="347"/>
      <c r="C3" s="347"/>
      <c r="D3" s="347"/>
      <c r="E3" s="347"/>
      <c r="F3" s="347"/>
      <c r="G3" s="347"/>
      <c r="H3" s="300"/>
    </row>
    <row r="4" spans="1:9" ht="28.5" customHeight="1">
      <c r="A4" s="410" t="s">
        <v>548</v>
      </c>
      <c r="B4" s="410"/>
      <c r="C4" s="410"/>
      <c r="D4" s="410"/>
      <c r="E4" s="410"/>
      <c r="F4" s="410"/>
      <c r="G4" s="410"/>
      <c r="H4" s="162"/>
    </row>
    <row r="5" spans="1:9" ht="9" customHeight="1">
      <c r="A5" s="398"/>
      <c r="B5" s="398"/>
      <c r="C5" s="398"/>
      <c r="D5" s="398"/>
      <c r="E5" s="398"/>
      <c r="F5" s="398"/>
      <c r="G5" s="398"/>
      <c r="H5" s="180"/>
    </row>
    <row r="6" spans="1:9" ht="27" customHeight="1">
      <c r="A6" s="404" t="s">
        <v>566</v>
      </c>
      <c r="B6" s="404"/>
      <c r="C6" s="404"/>
      <c r="D6" s="404"/>
      <c r="E6" s="404"/>
      <c r="F6" s="404"/>
      <c r="G6" s="404"/>
      <c r="H6" s="245"/>
    </row>
    <row r="7" spans="1:9" ht="18.75" customHeight="1">
      <c r="A7" s="404" t="s">
        <v>567</v>
      </c>
      <c r="B7" s="404"/>
      <c r="C7" s="404"/>
      <c r="D7" s="404"/>
      <c r="E7" s="404"/>
      <c r="F7" s="404"/>
      <c r="G7" s="404"/>
      <c r="H7" s="246"/>
    </row>
    <row r="8" spans="1:9" ht="33" customHeight="1">
      <c r="A8" s="411" t="s">
        <v>568</v>
      </c>
      <c r="B8" s="412"/>
      <c r="C8" s="412"/>
      <c r="D8" s="412"/>
      <c r="E8" s="412"/>
      <c r="F8" s="412"/>
      <c r="G8" s="412"/>
      <c r="H8" s="301"/>
    </row>
    <row r="9" spans="1:9" ht="30.75" customHeight="1">
      <c r="A9" s="413" t="s">
        <v>618</v>
      </c>
      <c r="B9" s="414"/>
      <c r="C9" s="414"/>
      <c r="D9" s="414"/>
      <c r="E9" s="414"/>
      <c r="F9" s="414"/>
      <c r="G9" s="414"/>
      <c r="H9" s="302"/>
    </row>
    <row r="10" spans="1:9" ht="30.75" customHeight="1">
      <c r="A10" s="415" t="s">
        <v>617</v>
      </c>
      <c r="B10" s="409"/>
      <c r="C10" s="409"/>
      <c r="D10" s="409"/>
      <c r="E10" s="409"/>
      <c r="F10" s="409"/>
      <c r="G10" s="409"/>
      <c r="H10" s="165"/>
    </row>
    <row r="11" spans="1:9" ht="12.75" customHeight="1">
      <c r="A11" s="405"/>
      <c r="B11" s="405"/>
      <c r="C11" s="405"/>
      <c r="D11" s="405"/>
      <c r="E11" s="405"/>
      <c r="F11" s="405"/>
      <c r="G11" s="405"/>
    </row>
    <row r="12" spans="1:9" ht="89.25" customHeight="1">
      <c r="A12" s="22" t="s">
        <v>72</v>
      </c>
      <c r="B12" s="23" t="s">
        <v>552</v>
      </c>
      <c r="C12" s="23" t="s">
        <v>553</v>
      </c>
      <c r="D12" s="23" t="s">
        <v>554</v>
      </c>
      <c r="E12" s="23" t="s">
        <v>555</v>
      </c>
      <c r="F12" s="23" t="s">
        <v>73</v>
      </c>
      <c r="G12" s="23" t="s">
        <v>556</v>
      </c>
    </row>
    <row r="13" spans="1:9" ht="21" customHeight="1" thickBot="1">
      <c r="A13" s="255"/>
      <c r="B13" s="303"/>
      <c r="C13" s="304"/>
      <c r="D13" s="304"/>
      <c r="E13" s="304"/>
      <c r="F13" s="305"/>
      <c r="G13" s="327" t="s">
        <v>536</v>
      </c>
    </row>
    <row r="14" spans="1:9" ht="60">
      <c r="A14" s="111" t="s">
        <v>0</v>
      </c>
      <c r="B14" s="306">
        <v>0.75</v>
      </c>
      <c r="C14" s="285">
        <v>56.7</v>
      </c>
      <c r="D14" s="307">
        <v>0.75</v>
      </c>
      <c r="E14" s="22">
        <v>76.2</v>
      </c>
      <c r="F14" s="95" t="s">
        <v>76</v>
      </c>
      <c r="G14" s="277" t="s">
        <v>569</v>
      </c>
    </row>
    <row r="15" spans="1:9" ht="30.75" customHeight="1">
      <c r="A15" s="247" t="s">
        <v>1</v>
      </c>
      <c r="B15" s="306">
        <v>0.75</v>
      </c>
      <c r="C15" s="308">
        <v>100</v>
      </c>
      <c r="D15" s="306">
        <v>0.75</v>
      </c>
      <c r="E15" s="282">
        <v>100</v>
      </c>
      <c r="F15" s="95" t="s">
        <v>76</v>
      </c>
      <c r="G15" s="309" t="s">
        <v>570</v>
      </c>
      <c r="I15" s="310"/>
    </row>
    <row r="16" spans="1:9" ht="25.5" customHeight="1">
      <c r="A16" s="247" t="s">
        <v>2</v>
      </c>
      <c r="B16" s="306">
        <v>0.75</v>
      </c>
      <c r="C16" s="308">
        <v>0</v>
      </c>
      <c r="D16" s="306">
        <v>0.75</v>
      </c>
      <c r="E16" s="282">
        <v>50</v>
      </c>
      <c r="F16" s="95" t="s">
        <v>76</v>
      </c>
      <c r="G16" s="311" t="s">
        <v>571</v>
      </c>
      <c r="I16" s="310"/>
    </row>
    <row r="17" spans="1:9" ht="27" customHeight="1">
      <c r="A17" s="247" t="s">
        <v>3</v>
      </c>
      <c r="B17" s="306">
        <v>0.75</v>
      </c>
      <c r="C17" s="308">
        <v>60</v>
      </c>
      <c r="D17" s="306">
        <v>0.75</v>
      </c>
      <c r="E17" s="282">
        <v>84.2</v>
      </c>
      <c r="F17" s="95" t="s">
        <v>76</v>
      </c>
      <c r="G17" s="311" t="s">
        <v>572</v>
      </c>
      <c r="I17" s="310"/>
    </row>
    <row r="18" spans="1:9" ht="25.5" customHeight="1">
      <c r="A18" s="247" t="s">
        <v>4</v>
      </c>
      <c r="B18" s="306">
        <v>0.75</v>
      </c>
      <c r="C18" s="308">
        <v>20</v>
      </c>
      <c r="D18" s="306">
        <v>0.75</v>
      </c>
      <c r="E18" s="282">
        <v>50</v>
      </c>
      <c r="F18" s="95" t="s">
        <v>76</v>
      </c>
      <c r="G18" s="312" t="s">
        <v>573</v>
      </c>
      <c r="I18" s="310"/>
    </row>
    <row r="19" spans="1:9" ht="21.75" customHeight="1">
      <c r="A19" s="247" t="s">
        <v>5</v>
      </c>
      <c r="B19" s="306">
        <v>0.75</v>
      </c>
      <c r="C19" s="308">
        <v>50</v>
      </c>
      <c r="D19" s="306">
        <v>0.75</v>
      </c>
      <c r="E19" s="282">
        <v>12.5</v>
      </c>
      <c r="F19" s="95" t="s">
        <v>76</v>
      </c>
      <c r="G19" s="313" t="s">
        <v>574</v>
      </c>
      <c r="I19" s="310"/>
    </row>
    <row r="20" spans="1:9" ht="28.5" customHeight="1">
      <c r="A20" s="247" t="s">
        <v>6</v>
      </c>
      <c r="B20" s="306">
        <v>0.75</v>
      </c>
      <c r="C20" s="308">
        <v>42.857142857142854</v>
      </c>
      <c r="D20" s="306">
        <v>0.75</v>
      </c>
      <c r="E20" s="282">
        <v>71.400000000000006</v>
      </c>
      <c r="F20" s="95" t="s">
        <v>76</v>
      </c>
      <c r="G20" s="312" t="s">
        <v>573</v>
      </c>
      <c r="I20" s="310"/>
    </row>
    <row r="21" spans="1:9" ht="27" customHeight="1">
      <c r="A21" s="247" t="s">
        <v>7</v>
      </c>
      <c r="B21" s="306">
        <v>0.75</v>
      </c>
      <c r="C21" s="308">
        <v>63.7</v>
      </c>
      <c r="D21" s="306">
        <v>0.75</v>
      </c>
      <c r="E21" s="282">
        <v>50</v>
      </c>
      <c r="F21" s="95" t="s">
        <v>76</v>
      </c>
      <c r="G21" s="313" t="s">
        <v>575</v>
      </c>
      <c r="I21" s="310"/>
    </row>
    <row r="22" spans="1:9" ht="27" customHeight="1">
      <c r="A22" s="247" t="s">
        <v>8</v>
      </c>
      <c r="B22" s="306">
        <v>0.75</v>
      </c>
      <c r="C22" s="308">
        <v>69.2</v>
      </c>
      <c r="D22" s="306">
        <v>0.75</v>
      </c>
      <c r="E22" s="282">
        <v>93.9</v>
      </c>
      <c r="F22" s="95" t="s">
        <v>76</v>
      </c>
      <c r="G22" s="311" t="s">
        <v>576</v>
      </c>
      <c r="I22" s="310"/>
    </row>
    <row r="23" spans="1:9" ht="21" customHeight="1">
      <c r="A23" s="247" t="s">
        <v>9</v>
      </c>
      <c r="B23" s="306">
        <v>0.75</v>
      </c>
      <c r="C23" s="308">
        <v>50</v>
      </c>
      <c r="D23" s="306">
        <v>0.75</v>
      </c>
      <c r="E23" s="282">
        <v>0</v>
      </c>
      <c r="F23" s="95" t="s">
        <v>76</v>
      </c>
      <c r="G23" s="313" t="s">
        <v>577</v>
      </c>
      <c r="I23" s="310"/>
    </row>
    <row r="24" spans="1:9" ht="13.5" customHeight="1">
      <c r="A24" s="255"/>
      <c r="B24" s="314"/>
      <c r="C24" s="315"/>
      <c r="D24" s="314"/>
      <c r="E24" s="314"/>
      <c r="F24" s="316"/>
      <c r="G24" s="317"/>
      <c r="I24" s="310"/>
    </row>
    <row r="25" spans="1:9" ht="26.25" customHeight="1">
      <c r="A25" s="45" t="s">
        <v>10</v>
      </c>
      <c r="B25" s="306">
        <v>0.75</v>
      </c>
      <c r="C25" s="286">
        <v>80.400000000000006</v>
      </c>
      <c r="D25" s="307">
        <v>0.75</v>
      </c>
      <c r="E25" s="276">
        <v>78.7</v>
      </c>
      <c r="F25" s="46"/>
      <c r="G25" s="277" t="s">
        <v>578</v>
      </c>
      <c r="I25" s="310"/>
    </row>
    <row r="26" spans="1:9" ht="26.25" customHeight="1">
      <c r="A26" s="247" t="s">
        <v>11</v>
      </c>
      <c r="B26" s="306">
        <v>0.75</v>
      </c>
      <c r="C26" s="308">
        <v>33.299999999999997</v>
      </c>
      <c r="D26" s="306">
        <v>0.75</v>
      </c>
      <c r="E26" s="279">
        <v>50</v>
      </c>
      <c r="F26" s="95" t="s">
        <v>76</v>
      </c>
      <c r="G26" s="312" t="s">
        <v>573</v>
      </c>
      <c r="I26" s="310"/>
    </row>
    <row r="27" spans="1:9" ht="24.75" customHeight="1">
      <c r="A27" s="247" t="s">
        <v>12</v>
      </c>
      <c r="B27" s="306">
        <v>0.75</v>
      </c>
      <c r="C27" s="308">
        <v>0</v>
      </c>
      <c r="D27" s="306">
        <v>0.75</v>
      </c>
      <c r="E27" s="279">
        <v>0</v>
      </c>
      <c r="F27" s="95" t="s">
        <v>76</v>
      </c>
      <c r="G27" s="313" t="s">
        <v>579</v>
      </c>
      <c r="I27" s="310"/>
    </row>
    <row r="28" spans="1:9" ht="26.25" customHeight="1">
      <c r="A28" s="247" t="s">
        <v>13</v>
      </c>
      <c r="B28" s="306">
        <v>0.75</v>
      </c>
      <c r="C28" s="308">
        <v>50</v>
      </c>
      <c r="D28" s="306">
        <v>0.75</v>
      </c>
      <c r="E28" s="279">
        <v>0</v>
      </c>
      <c r="F28" s="95" t="s">
        <v>76</v>
      </c>
      <c r="G28" s="313" t="s">
        <v>577</v>
      </c>
      <c r="I28" s="310"/>
    </row>
    <row r="29" spans="1:9" ht="26.25" customHeight="1">
      <c r="A29" s="247" t="s">
        <v>14</v>
      </c>
      <c r="B29" s="306">
        <v>0.75</v>
      </c>
      <c r="C29" s="308">
        <v>100</v>
      </c>
      <c r="D29" s="306">
        <v>0.75</v>
      </c>
      <c r="E29" s="279">
        <v>77.8</v>
      </c>
      <c r="F29" s="95" t="s">
        <v>76</v>
      </c>
      <c r="G29" s="311" t="s">
        <v>580</v>
      </c>
      <c r="I29" s="310"/>
    </row>
    <row r="30" spans="1:9" ht="28.5" customHeight="1">
      <c r="A30" s="247" t="s">
        <v>15</v>
      </c>
      <c r="B30" s="306">
        <v>0.75</v>
      </c>
      <c r="C30" s="308">
        <v>89.5</v>
      </c>
      <c r="D30" s="306">
        <v>0.75</v>
      </c>
      <c r="E30" s="279">
        <v>85.3</v>
      </c>
      <c r="F30" s="95" t="s">
        <v>76</v>
      </c>
      <c r="G30" s="311" t="s">
        <v>581</v>
      </c>
      <c r="I30" s="310"/>
    </row>
    <row r="31" spans="1:9" ht="21" customHeight="1">
      <c r="A31" s="247" t="s">
        <v>16</v>
      </c>
      <c r="B31" s="306">
        <v>0.75</v>
      </c>
      <c r="C31" s="308">
        <v>0</v>
      </c>
      <c r="D31" s="306">
        <v>0.75</v>
      </c>
      <c r="E31" s="279">
        <v>0</v>
      </c>
      <c r="F31" s="95" t="s">
        <v>76</v>
      </c>
      <c r="G31" s="313" t="s">
        <v>579</v>
      </c>
      <c r="I31" s="310"/>
    </row>
    <row r="32" spans="1:9" ht="13.5" customHeight="1">
      <c r="A32" s="255"/>
      <c r="B32" s="258"/>
      <c r="C32" s="315"/>
      <c r="D32" s="258"/>
      <c r="E32" s="258"/>
      <c r="F32" s="316"/>
      <c r="G32" s="317"/>
      <c r="I32" s="310"/>
    </row>
    <row r="33" spans="1:9" ht="60">
      <c r="A33" s="57" t="s">
        <v>17</v>
      </c>
      <c r="B33" s="306">
        <v>0.75</v>
      </c>
      <c r="C33" s="286">
        <v>65.599999999999994</v>
      </c>
      <c r="D33" s="307">
        <v>0.75</v>
      </c>
      <c r="E33" s="284">
        <v>68.400000000000006</v>
      </c>
      <c r="F33" s="46"/>
      <c r="G33" s="277" t="s">
        <v>582</v>
      </c>
      <c r="I33" s="310"/>
    </row>
    <row r="34" spans="1:9" ht="23.25" customHeight="1">
      <c r="A34" s="247" t="s">
        <v>18</v>
      </c>
      <c r="B34" s="306">
        <v>0.75</v>
      </c>
      <c r="C34" s="308">
        <v>33.299999999999997</v>
      </c>
      <c r="D34" s="306">
        <v>0.75</v>
      </c>
      <c r="E34" s="282">
        <v>75</v>
      </c>
      <c r="F34" s="95" t="s">
        <v>76</v>
      </c>
      <c r="G34" s="311" t="s">
        <v>583</v>
      </c>
      <c r="I34" s="310"/>
    </row>
    <row r="35" spans="1:9" ht="21.75" customHeight="1">
      <c r="A35" s="247" t="s">
        <v>19</v>
      </c>
      <c r="B35" s="306">
        <v>0.75</v>
      </c>
      <c r="C35" s="308">
        <v>25</v>
      </c>
      <c r="D35" s="306">
        <v>0.75</v>
      </c>
      <c r="E35" s="282">
        <v>66.7</v>
      </c>
      <c r="F35" s="95" t="s">
        <v>76</v>
      </c>
      <c r="G35" s="313" t="s">
        <v>584</v>
      </c>
      <c r="I35" s="310"/>
    </row>
    <row r="36" spans="1:9" ht="13.5" customHeight="1">
      <c r="A36" s="247" t="s">
        <v>20</v>
      </c>
      <c r="B36" s="306">
        <v>0.75</v>
      </c>
      <c r="C36" s="308">
        <v>0</v>
      </c>
      <c r="D36" s="306">
        <v>0.75</v>
      </c>
      <c r="E36" s="282">
        <v>33.299999999999997</v>
      </c>
      <c r="F36" s="95" t="s">
        <v>76</v>
      </c>
      <c r="G36" s="318" t="s">
        <v>585</v>
      </c>
      <c r="I36" s="310"/>
    </row>
    <row r="37" spans="1:9" ht="28.5" customHeight="1">
      <c r="A37" s="247" t="s">
        <v>21</v>
      </c>
      <c r="B37" s="306">
        <v>0.75</v>
      </c>
      <c r="C37" s="308">
        <v>50</v>
      </c>
      <c r="D37" s="306">
        <v>0.75</v>
      </c>
      <c r="E37" s="282">
        <v>80</v>
      </c>
      <c r="F37" s="95" t="s">
        <v>76</v>
      </c>
      <c r="G37" s="311" t="s">
        <v>583</v>
      </c>
      <c r="I37" s="310"/>
    </row>
    <row r="38" spans="1:9" ht="21" customHeight="1">
      <c r="A38" s="247" t="s">
        <v>22</v>
      </c>
      <c r="B38" s="306">
        <v>0.75</v>
      </c>
      <c r="C38" s="308">
        <v>78.599999999999994</v>
      </c>
      <c r="D38" s="306">
        <v>0.75</v>
      </c>
      <c r="E38" s="282">
        <v>76.7</v>
      </c>
      <c r="F38" s="95" t="s">
        <v>76</v>
      </c>
      <c r="G38" s="313" t="s">
        <v>586</v>
      </c>
      <c r="I38" s="310"/>
    </row>
    <row r="39" spans="1:9" ht="21.75" customHeight="1">
      <c r="A39" s="247" t="s">
        <v>23</v>
      </c>
      <c r="B39" s="306">
        <v>0.75</v>
      </c>
      <c r="C39" s="308">
        <v>85.7</v>
      </c>
      <c r="D39" s="306">
        <v>0.75</v>
      </c>
      <c r="E39" s="282">
        <v>50</v>
      </c>
      <c r="F39" s="95" t="s">
        <v>76</v>
      </c>
      <c r="G39" s="311" t="s">
        <v>587</v>
      </c>
      <c r="I39" s="310"/>
    </row>
    <row r="40" spans="1:9" ht="27.75" customHeight="1">
      <c r="A40" s="247" t="s">
        <v>24</v>
      </c>
      <c r="B40" s="306">
        <v>0.75</v>
      </c>
      <c r="C40" s="308">
        <v>67.7</v>
      </c>
      <c r="D40" s="306">
        <v>0.75</v>
      </c>
      <c r="E40" s="282">
        <v>71.599999999999994</v>
      </c>
      <c r="F40" s="95" t="s">
        <v>76</v>
      </c>
      <c r="G40" s="312" t="s">
        <v>573</v>
      </c>
      <c r="I40" s="310"/>
    </row>
    <row r="41" spans="1:9" ht="24" customHeight="1">
      <c r="A41" s="247" t="s">
        <v>25</v>
      </c>
      <c r="B41" s="306">
        <v>0.75</v>
      </c>
      <c r="C41" s="308">
        <v>71.400000000000006</v>
      </c>
      <c r="D41" s="306">
        <v>0.75</v>
      </c>
      <c r="E41" s="282">
        <v>57.1</v>
      </c>
      <c r="F41" s="95" t="s">
        <v>76</v>
      </c>
      <c r="G41" s="311" t="s">
        <v>588</v>
      </c>
      <c r="I41" s="310"/>
    </row>
    <row r="42" spans="1:9" ht="13.5" customHeight="1">
      <c r="A42" s="255"/>
      <c r="B42" s="258"/>
      <c r="C42" s="315"/>
      <c r="D42" s="258"/>
      <c r="E42" s="258"/>
      <c r="F42" s="316"/>
      <c r="G42" s="317"/>
      <c r="I42" s="310"/>
    </row>
    <row r="43" spans="1:9" ht="42" customHeight="1">
      <c r="A43" s="57" t="s">
        <v>92</v>
      </c>
      <c r="B43" s="306">
        <v>0.75</v>
      </c>
      <c r="C43" s="285">
        <v>75.900000000000006</v>
      </c>
      <c r="D43" s="307">
        <v>0.75</v>
      </c>
      <c r="E43" s="276">
        <v>74.900000000000006</v>
      </c>
      <c r="F43" s="45"/>
      <c r="G43" s="277" t="s">
        <v>589</v>
      </c>
      <c r="I43" s="310"/>
    </row>
    <row r="44" spans="1:9" ht="13.5" customHeight="1">
      <c r="A44" s="247" t="s">
        <v>26</v>
      </c>
      <c r="B44" s="306">
        <v>0.75</v>
      </c>
      <c r="C44" s="308">
        <v>90.2</v>
      </c>
      <c r="D44" s="306">
        <v>0.75</v>
      </c>
      <c r="E44" s="282">
        <v>90</v>
      </c>
      <c r="F44" s="95" t="s">
        <v>76</v>
      </c>
      <c r="G44" s="319" t="s">
        <v>590</v>
      </c>
      <c r="I44" s="310"/>
    </row>
    <row r="45" spans="1:9" ht="13.5" customHeight="1">
      <c r="A45" s="247" t="s">
        <v>27</v>
      </c>
      <c r="B45" s="306">
        <v>0.75</v>
      </c>
      <c r="C45" s="308">
        <v>42.857142857142854</v>
      </c>
      <c r="D45" s="306">
        <v>0.75</v>
      </c>
      <c r="E45" s="282">
        <v>42.9</v>
      </c>
      <c r="F45" s="95" t="s">
        <v>76</v>
      </c>
      <c r="G45" s="318" t="s">
        <v>591</v>
      </c>
      <c r="I45" s="310"/>
    </row>
    <row r="46" spans="1:9" ht="13.5" customHeight="1">
      <c r="A46" s="247" t="s">
        <v>28</v>
      </c>
      <c r="B46" s="306">
        <v>0.75</v>
      </c>
      <c r="C46" s="308">
        <v>44.4</v>
      </c>
      <c r="D46" s="306">
        <v>0.75</v>
      </c>
      <c r="E46" s="282">
        <v>25</v>
      </c>
      <c r="F46" s="95" t="s">
        <v>76</v>
      </c>
      <c r="G46" s="318" t="s">
        <v>591</v>
      </c>
      <c r="I46" s="310"/>
    </row>
    <row r="47" spans="1:9" ht="13.5" customHeight="1">
      <c r="A47" s="247" t="s">
        <v>29</v>
      </c>
      <c r="B47" s="306">
        <v>0.75</v>
      </c>
      <c r="C47" s="308">
        <v>100</v>
      </c>
      <c r="D47" s="306">
        <v>0.75</v>
      </c>
      <c r="E47" s="282">
        <v>0</v>
      </c>
      <c r="F47" s="95" t="s">
        <v>76</v>
      </c>
      <c r="G47" s="309" t="s">
        <v>592</v>
      </c>
      <c r="I47" s="310"/>
    </row>
    <row r="48" spans="1:9" ht="13.5" customHeight="1">
      <c r="A48" s="247" t="s">
        <v>30</v>
      </c>
      <c r="B48" s="306">
        <v>0.75</v>
      </c>
      <c r="C48" s="308">
        <v>36.4</v>
      </c>
      <c r="D48" s="306">
        <v>0.75</v>
      </c>
      <c r="E48" s="282">
        <v>37.1</v>
      </c>
      <c r="F48" s="95" t="s">
        <v>76</v>
      </c>
      <c r="G48" s="318" t="s">
        <v>591</v>
      </c>
      <c r="I48" s="310"/>
    </row>
    <row r="49" spans="1:9" ht="26.25" customHeight="1">
      <c r="A49" s="247" t="s">
        <v>31</v>
      </c>
      <c r="B49" s="306">
        <v>0.75</v>
      </c>
      <c r="C49" s="308">
        <v>0</v>
      </c>
      <c r="D49" s="306">
        <v>0.75</v>
      </c>
      <c r="E49" s="282">
        <v>40</v>
      </c>
      <c r="F49" s="95" t="s">
        <v>76</v>
      </c>
      <c r="G49" s="313" t="s">
        <v>593</v>
      </c>
      <c r="I49" s="310"/>
    </row>
    <row r="50" spans="1:9" ht="13.5" customHeight="1">
      <c r="A50" s="247" t="s">
        <v>32</v>
      </c>
      <c r="B50" s="306">
        <v>0.75</v>
      </c>
      <c r="C50" s="308">
        <v>76.599999999999994</v>
      </c>
      <c r="D50" s="306">
        <v>0.75</v>
      </c>
      <c r="E50" s="282">
        <v>75.900000000000006</v>
      </c>
      <c r="F50" s="95" t="s">
        <v>76</v>
      </c>
      <c r="G50" s="320" t="s">
        <v>594</v>
      </c>
      <c r="I50" s="310"/>
    </row>
    <row r="51" spans="1:9" ht="23.25" customHeight="1">
      <c r="A51" s="247" t="s">
        <v>33</v>
      </c>
      <c r="B51" s="306">
        <v>0.75</v>
      </c>
      <c r="C51" s="308">
        <v>100</v>
      </c>
      <c r="D51" s="306">
        <v>0.75</v>
      </c>
      <c r="E51" s="282">
        <v>55.6</v>
      </c>
      <c r="F51" s="95" t="s">
        <v>76</v>
      </c>
      <c r="G51" s="311" t="s">
        <v>595</v>
      </c>
      <c r="I51" s="310"/>
    </row>
    <row r="52" spans="1:9" ht="23.25" customHeight="1">
      <c r="A52" s="247" t="s">
        <v>34</v>
      </c>
      <c r="B52" s="306">
        <v>0.75</v>
      </c>
      <c r="C52" s="308">
        <v>72.2</v>
      </c>
      <c r="D52" s="306">
        <v>0.75</v>
      </c>
      <c r="E52" s="282">
        <v>78.599999999999994</v>
      </c>
      <c r="F52" s="95" t="s">
        <v>76</v>
      </c>
      <c r="G52" s="311" t="s">
        <v>596</v>
      </c>
      <c r="I52" s="310"/>
    </row>
    <row r="53" spans="1:9" ht="13.5" customHeight="1">
      <c r="A53" s="247" t="s">
        <v>35</v>
      </c>
      <c r="B53" s="306">
        <v>0.75</v>
      </c>
      <c r="C53" s="308">
        <v>66.7</v>
      </c>
      <c r="D53" s="306">
        <v>0.75</v>
      </c>
      <c r="E53" s="282">
        <v>66.7</v>
      </c>
      <c r="F53" s="95" t="s">
        <v>76</v>
      </c>
      <c r="G53" s="318" t="s">
        <v>597</v>
      </c>
      <c r="I53" s="310"/>
    </row>
    <row r="54" spans="1:9" ht="21.75" customHeight="1">
      <c r="A54" s="247" t="s">
        <v>36</v>
      </c>
      <c r="B54" s="306">
        <v>0.75</v>
      </c>
      <c r="C54" s="308">
        <v>75</v>
      </c>
      <c r="D54" s="306">
        <v>0.75</v>
      </c>
      <c r="E54" s="282">
        <v>66.7</v>
      </c>
      <c r="F54" s="95" t="s">
        <v>76</v>
      </c>
      <c r="G54" s="311" t="s">
        <v>598</v>
      </c>
      <c r="I54" s="310"/>
    </row>
    <row r="55" spans="1:9" ht="20.25" customHeight="1">
      <c r="A55" s="247" t="s">
        <v>37</v>
      </c>
      <c r="B55" s="306">
        <v>0.75</v>
      </c>
      <c r="C55" s="308">
        <v>63.3</v>
      </c>
      <c r="D55" s="306">
        <v>0.75</v>
      </c>
      <c r="E55" s="282">
        <v>81.3</v>
      </c>
      <c r="F55" s="95" t="s">
        <v>76</v>
      </c>
      <c r="G55" s="311" t="s">
        <v>596</v>
      </c>
      <c r="I55" s="310"/>
    </row>
    <row r="56" spans="1:9" ht="13.5" customHeight="1">
      <c r="A56" s="255"/>
      <c r="B56" s="258"/>
      <c r="C56" s="315"/>
      <c r="D56" s="258"/>
      <c r="E56" s="258"/>
      <c r="F56" s="316"/>
      <c r="G56" s="317"/>
      <c r="I56" s="310"/>
    </row>
    <row r="57" spans="1:9" ht="26.25" customHeight="1">
      <c r="A57" s="57" t="s">
        <v>38</v>
      </c>
      <c r="B57" s="306">
        <v>0.75</v>
      </c>
      <c r="C57" s="286">
        <v>39.200000000000003</v>
      </c>
      <c r="D57" s="307">
        <v>0.75</v>
      </c>
      <c r="E57" s="284">
        <v>70.599999999999994</v>
      </c>
      <c r="F57" s="46"/>
      <c r="G57" s="277" t="s">
        <v>599</v>
      </c>
      <c r="I57" s="310"/>
    </row>
    <row r="58" spans="1:9" ht="27" customHeight="1">
      <c r="A58" s="247" t="s">
        <v>39</v>
      </c>
      <c r="B58" s="306">
        <v>0.75</v>
      </c>
      <c r="C58" s="308">
        <v>29.5</v>
      </c>
      <c r="D58" s="306">
        <v>0.75</v>
      </c>
      <c r="E58" s="287">
        <v>65.900000000000006</v>
      </c>
      <c r="F58" s="95" t="s">
        <v>76</v>
      </c>
      <c r="G58" s="311" t="s">
        <v>600</v>
      </c>
      <c r="I58" s="310"/>
    </row>
    <row r="59" spans="1:9" ht="20.25" customHeight="1">
      <c r="A59" s="247" t="s">
        <v>40</v>
      </c>
      <c r="B59" s="306">
        <v>0.75</v>
      </c>
      <c r="C59" s="308">
        <v>100</v>
      </c>
      <c r="D59" s="306">
        <v>0.75</v>
      </c>
      <c r="E59" s="282">
        <v>100</v>
      </c>
      <c r="F59" s="95" t="s">
        <v>76</v>
      </c>
      <c r="G59" s="309" t="s">
        <v>570</v>
      </c>
      <c r="I59" s="310"/>
    </row>
    <row r="60" spans="1:9" ht="23.25" customHeight="1">
      <c r="A60" s="247" t="s">
        <v>41</v>
      </c>
      <c r="B60" s="306">
        <v>0.75</v>
      </c>
      <c r="C60" s="308">
        <v>50</v>
      </c>
      <c r="D60" s="306">
        <v>0.75</v>
      </c>
      <c r="E60" s="282">
        <v>100</v>
      </c>
      <c r="F60" s="95" t="s">
        <v>76</v>
      </c>
      <c r="G60" s="311" t="s">
        <v>601</v>
      </c>
      <c r="I60" s="310"/>
    </row>
    <row r="61" spans="1:9" ht="26.25" customHeight="1">
      <c r="A61" s="247" t="s">
        <v>42</v>
      </c>
      <c r="B61" s="306">
        <v>0.75</v>
      </c>
      <c r="C61" s="308">
        <v>41.666666666666671</v>
      </c>
      <c r="D61" s="306">
        <v>0.75</v>
      </c>
      <c r="E61" s="282">
        <v>0</v>
      </c>
      <c r="F61" s="95" t="s">
        <v>76</v>
      </c>
      <c r="G61" s="313" t="s">
        <v>577</v>
      </c>
      <c r="I61" s="310"/>
    </row>
    <row r="62" spans="1:9" ht="25.5" customHeight="1">
      <c r="A62" s="247" t="s">
        <v>43</v>
      </c>
      <c r="B62" s="306">
        <v>0.75</v>
      </c>
      <c r="C62" s="308">
        <v>100</v>
      </c>
      <c r="D62" s="306">
        <v>0.75</v>
      </c>
      <c r="E62" s="282">
        <v>60</v>
      </c>
      <c r="F62" s="95" t="s">
        <v>76</v>
      </c>
      <c r="G62" s="311" t="s">
        <v>595</v>
      </c>
      <c r="I62" s="310"/>
    </row>
    <row r="63" spans="1:9" ht="20.25" customHeight="1">
      <c r="A63" s="247" t="s">
        <v>44</v>
      </c>
      <c r="B63" s="306">
        <v>0.75</v>
      </c>
      <c r="C63" s="308">
        <v>33.333333333333329</v>
      </c>
      <c r="D63" s="306">
        <v>0.75</v>
      </c>
      <c r="E63" s="282">
        <v>87.5</v>
      </c>
      <c r="F63" s="95" t="s">
        <v>76</v>
      </c>
      <c r="G63" s="311" t="s">
        <v>602</v>
      </c>
      <c r="I63" s="310"/>
    </row>
    <row r="64" spans="1:9" ht="13.5" customHeight="1" thickBot="1">
      <c r="A64" s="255"/>
      <c r="B64" s="258"/>
      <c r="C64" s="315"/>
      <c r="D64" s="258"/>
      <c r="E64" s="258"/>
      <c r="F64" s="316"/>
      <c r="G64" s="321"/>
      <c r="I64" s="310"/>
    </row>
    <row r="65" spans="1:9" ht="39.75" customHeight="1">
      <c r="A65" s="57" t="s">
        <v>45</v>
      </c>
      <c r="B65" s="306">
        <v>0.75</v>
      </c>
      <c r="C65" s="286">
        <v>63.9</v>
      </c>
      <c r="D65" s="307">
        <v>0.75</v>
      </c>
      <c r="E65" s="284">
        <v>66.400000000000006</v>
      </c>
      <c r="F65" s="46"/>
      <c r="G65" s="277" t="s">
        <v>603</v>
      </c>
      <c r="I65" s="310"/>
    </row>
    <row r="66" spans="1:9" ht="21" customHeight="1">
      <c r="A66" s="247" t="s">
        <v>47</v>
      </c>
      <c r="B66" s="306">
        <v>0.75</v>
      </c>
      <c r="C66" s="308">
        <v>75</v>
      </c>
      <c r="D66" s="306">
        <v>0.75</v>
      </c>
      <c r="E66" s="282">
        <v>92.9</v>
      </c>
      <c r="F66" s="95" t="s">
        <v>76</v>
      </c>
      <c r="G66" s="311" t="s">
        <v>596</v>
      </c>
      <c r="I66" s="310"/>
    </row>
    <row r="67" spans="1:9" ht="22.5" customHeight="1">
      <c r="A67" s="247" t="s">
        <v>50</v>
      </c>
      <c r="B67" s="306">
        <v>0.75</v>
      </c>
      <c r="C67" s="308">
        <v>75</v>
      </c>
      <c r="D67" s="306">
        <v>0.75</v>
      </c>
      <c r="E67" s="282">
        <v>40</v>
      </c>
      <c r="F67" s="95" t="s">
        <v>76</v>
      </c>
      <c r="G67" s="311" t="s">
        <v>604</v>
      </c>
      <c r="I67" s="310"/>
    </row>
    <row r="68" spans="1:9" ht="22.5" customHeight="1">
      <c r="A68" s="247" t="s">
        <v>49</v>
      </c>
      <c r="B68" s="306">
        <v>0.75</v>
      </c>
      <c r="C68" s="308">
        <v>85.7</v>
      </c>
      <c r="D68" s="306">
        <v>0.75</v>
      </c>
      <c r="E68" s="282">
        <v>65.8</v>
      </c>
      <c r="F68" s="95" t="s">
        <v>76</v>
      </c>
      <c r="G68" s="311" t="s">
        <v>604</v>
      </c>
      <c r="I68" s="310"/>
    </row>
    <row r="69" spans="1:9" ht="26.25" customHeight="1">
      <c r="A69" s="247" t="s">
        <v>48</v>
      </c>
      <c r="B69" s="306">
        <v>0.75</v>
      </c>
      <c r="C69" s="308">
        <v>20</v>
      </c>
      <c r="D69" s="306">
        <v>0.75</v>
      </c>
      <c r="E69" s="282">
        <v>40</v>
      </c>
      <c r="F69" s="95" t="s">
        <v>76</v>
      </c>
      <c r="G69" s="311" t="s">
        <v>605</v>
      </c>
      <c r="I69" s="310"/>
    </row>
    <row r="70" spans="1:9" ht="21.75" customHeight="1" thickBot="1">
      <c r="A70" s="247" t="s">
        <v>46</v>
      </c>
      <c r="B70" s="306">
        <v>0.75</v>
      </c>
      <c r="C70" s="308">
        <v>60.5</v>
      </c>
      <c r="D70" s="306">
        <v>0.75</v>
      </c>
      <c r="E70" s="282">
        <v>64.400000000000006</v>
      </c>
      <c r="F70" s="95" t="s">
        <v>76</v>
      </c>
      <c r="G70" s="311" t="s">
        <v>605</v>
      </c>
      <c r="I70" s="310"/>
    </row>
    <row r="71" spans="1:9" ht="13.5" customHeight="1">
      <c r="A71" s="255"/>
      <c r="B71" s="258"/>
      <c r="C71" s="315"/>
      <c r="D71" s="258"/>
      <c r="E71" s="258"/>
      <c r="F71" s="316"/>
      <c r="G71" s="322"/>
      <c r="I71" s="310"/>
    </row>
    <row r="72" spans="1:9" ht="13.5" customHeight="1">
      <c r="A72" s="45" t="s">
        <v>51</v>
      </c>
      <c r="B72" s="306">
        <v>0.75</v>
      </c>
      <c r="C72" s="286">
        <v>52.9</v>
      </c>
      <c r="D72" s="307">
        <v>0.75</v>
      </c>
      <c r="E72" s="284">
        <v>73.099999999999994</v>
      </c>
      <c r="F72" s="46"/>
      <c r="G72" s="277" t="s">
        <v>606</v>
      </c>
      <c r="I72" s="310"/>
    </row>
    <row r="73" spans="1:9" ht="13.5" customHeight="1">
      <c r="A73" s="247" t="s">
        <v>54</v>
      </c>
      <c r="B73" s="306">
        <v>0.75</v>
      </c>
      <c r="C73" s="308">
        <v>66.666666666666657</v>
      </c>
      <c r="D73" s="306">
        <v>0.75</v>
      </c>
      <c r="E73" s="282">
        <v>83.3</v>
      </c>
      <c r="F73" s="279" t="s">
        <v>76</v>
      </c>
      <c r="G73" s="312" t="s">
        <v>583</v>
      </c>
      <c r="I73" s="310"/>
    </row>
    <row r="74" spans="1:9" ht="13.5" customHeight="1">
      <c r="A74" s="247" t="s">
        <v>52</v>
      </c>
      <c r="B74" s="306">
        <v>0.75</v>
      </c>
      <c r="C74" s="308">
        <v>66.7</v>
      </c>
      <c r="D74" s="306">
        <v>0.75</v>
      </c>
      <c r="E74" s="282">
        <v>66.7</v>
      </c>
      <c r="F74" s="279" t="s">
        <v>76</v>
      </c>
      <c r="G74" s="318" t="s">
        <v>607</v>
      </c>
      <c r="I74" s="310"/>
    </row>
    <row r="75" spans="1:9" ht="22.5" customHeight="1">
      <c r="A75" s="247" t="s">
        <v>53</v>
      </c>
      <c r="B75" s="306">
        <v>0.75</v>
      </c>
      <c r="C75" s="308">
        <v>25</v>
      </c>
      <c r="D75" s="306">
        <v>0.75</v>
      </c>
      <c r="E75" s="282">
        <v>100</v>
      </c>
      <c r="F75" s="279" t="s">
        <v>76</v>
      </c>
      <c r="G75" s="311" t="s">
        <v>583</v>
      </c>
      <c r="I75" s="310"/>
    </row>
    <row r="76" spans="1:9" ht="23.25" customHeight="1">
      <c r="A76" s="247" t="s">
        <v>56</v>
      </c>
      <c r="B76" s="306">
        <v>0.75</v>
      </c>
      <c r="C76" s="308">
        <v>0</v>
      </c>
      <c r="D76" s="306">
        <v>0.75</v>
      </c>
      <c r="E76" s="282">
        <v>0</v>
      </c>
      <c r="F76" s="279" t="s">
        <v>76</v>
      </c>
      <c r="G76" s="313" t="s">
        <v>579</v>
      </c>
      <c r="I76" s="310"/>
    </row>
    <row r="77" spans="1:9" ht="21" customHeight="1">
      <c r="A77" s="247" t="s">
        <v>57</v>
      </c>
      <c r="B77" s="306">
        <v>0.75</v>
      </c>
      <c r="C77" s="308">
        <v>14.285714285714285</v>
      </c>
      <c r="D77" s="306">
        <v>0.75</v>
      </c>
      <c r="E77" s="282">
        <v>0</v>
      </c>
      <c r="F77" s="279" t="s">
        <v>76</v>
      </c>
      <c r="G77" s="313" t="s">
        <v>608</v>
      </c>
      <c r="I77" s="310"/>
    </row>
    <row r="78" spans="1:9" ht="23.25" customHeight="1">
      <c r="A78" s="247" t="s">
        <v>55</v>
      </c>
      <c r="B78" s="306">
        <v>0.75</v>
      </c>
      <c r="C78" s="308">
        <v>100</v>
      </c>
      <c r="D78" s="306">
        <v>0.75</v>
      </c>
      <c r="E78" s="282">
        <v>0</v>
      </c>
      <c r="F78" s="279" t="s">
        <v>76</v>
      </c>
      <c r="G78" s="311" t="s">
        <v>609</v>
      </c>
      <c r="I78" s="310"/>
    </row>
    <row r="79" spans="1:9" ht="13.5" customHeight="1" thickBot="1">
      <c r="A79" s="255"/>
      <c r="B79" s="258"/>
      <c r="C79" s="315"/>
      <c r="D79" s="258"/>
      <c r="E79" s="258"/>
      <c r="F79" s="316"/>
      <c r="G79" s="321"/>
      <c r="I79" s="310"/>
    </row>
    <row r="80" spans="1:9" ht="13.5" customHeight="1">
      <c r="A80" s="45" t="s">
        <v>90</v>
      </c>
      <c r="B80" s="306">
        <v>0.75</v>
      </c>
      <c r="C80" s="286">
        <v>43.1</v>
      </c>
      <c r="D80" s="307">
        <v>0.75</v>
      </c>
      <c r="E80" s="280">
        <v>50</v>
      </c>
      <c r="F80" s="46"/>
      <c r="G80" s="277" t="s">
        <v>610</v>
      </c>
      <c r="I80" s="310"/>
    </row>
    <row r="81" spans="1:9" ht="22.5" customHeight="1">
      <c r="A81" s="247" t="s">
        <v>58</v>
      </c>
      <c r="B81" s="306">
        <v>0.75</v>
      </c>
      <c r="C81" s="308">
        <v>35.5</v>
      </c>
      <c r="D81" s="306">
        <v>0.75</v>
      </c>
      <c r="E81" s="282">
        <v>33.299999999999997</v>
      </c>
      <c r="F81" s="279" t="s">
        <v>76</v>
      </c>
      <c r="G81" s="318" t="s">
        <v>607</v>
      </c>
      <c r="I81" s="310"/>
    </row>
    <row r="82" spans="1:9" ht="27" customHeight="1">
      <c r="A82" s="247" t="s">
        <v>59</v>
      </c>
      <c r="B82" s="306">
        <v>0.75</v>
      </c>
      <c r="C82" s="308">
        <v>100</v>
      </c>
      <c r="D82" s="306">
        <v>0.75</v>
      </c>
      <c r="E82" s="282">
        <v>50</v>
      </c>
      <c r="F82" s="279" t="s">
        <v>76</v>
      </c>
      <c r="G82" s="311" t="s">
        <v>604</v>
      </c>
      <c r="I82" s="310"/>
    </row>
    <row r="83" spans="1:9" ht="24.75" customHeight="1">
      <c r="A83" s="247" t="s">
        <v>60</v>
      </c>
      <c r="B83" s="306">
        <v>0.75</v>
      </c>
      <c r="C83" s="308">
        <v>58.3</v>
      </c>
      <c r="D83" s="306">
        <v>0.75</v>
      </c>
      <c r="E83" s="282">
        <v>87.5</v>
      </c>
      <c r="F83" s="279" t="s">
        <v>76</v>
      </c>
      <c r="G83" s="311" t="s">
        <v>583</v>
      </c>
      <c r="I83" s="310"/>
    </row>
    <row r="84" spans="1:9" ht="19.5" customHeight="1">
      <c r="A84" s="247" t="s">
        <v>61</v>
      </c>
      <c r="B84" s="306">
        <v>0.75</v>
      </c>
      <c r="C84" s="308">
        <v>50</v>
      </c>
      <c r="D84" s="306">
        <v>0.75</v>
      </c>
      <c r="E84" s="282">
        <v>25</v>
      </c>
      <c r="F84" s="279" t="s">
        <v>76</v>
      </c>
      <c r="G84" s="318" t="s">
        <v>607</v>
      </c>
      <c r="I84" s="310"/>
    </row>
    <row r="85" spans="1:9" ht="13.5" customHeight="1" thickBot="1">
      <c r="A85" s="247" t="s">
        <v>62</v>
      </c>
      <c r="B85" s="306">
        <v>0.75</v>
      </c>
      <c r="C85" s="308">
        <v>25</v>
      </c>
      <c r="D85" s="306">
        <v>0.75</v>
      </c>
      <c r="E85" s="287">
        <v>33.299999999999997</v>
      </c>
      <c r="F85" s="279" t="s">
        <v>76</v>
      </c>
      <c r="G85" s="318" t="s">
        <v>607</v>
      </c>
      <c r="I85" s="310"/>
    </row>
    <row r="86" spans="1:9" ht="13.5" customHeight="1" thickBot="1">
      <c r="A86" s="255"/>
      <c r="B86" s="258"/>
      <c r="C86" s="315"/>
      <c r="D86" s="258"/>
      <c r="E86" s="258"/>
      <c r="F86" s="316"/>
      <c r="G86" s="323"/>
      <c r="I86" s="310"/>
    </row>
    <row r="87" spans="1:9" ht="13.5" customHeight="1">
      <c r="A87" s="45" t="s">
        <v>63</v>
      </c>
      <c r="B87" s="306">
        <v>0.75</v>
      </c>
      <c r="C87" s="286">
        <v>63.2</v>
      </c>
      <c r="D87" s="307">
        <v>0.75</v>
      </c>
      <c r="E87" s="280">
        <v>60</v>
      </c>
      <c r="F87" s="46"/>
      <c r="G87" s="277" t="s">
        <v>610</v>
      </c>
    </row>
    <row r="88" spans="1:9" ht="26.25" customHeight="1">
      <c r="A88" s="247" t="s">
        <v>64</v>
      </c>
      <c r="B88" s="306">
        <v>0.75</v>
      </c>
      <c r="C88" s="308">
        <v>100</v>
      </c>
      <c r="D88" s="306">
        <v>0.75</v>
      </c>
      <c r="E88" s="282">
        <v>0</v>
      </c>
      <c r="F88" s="279" t="s">
        <v>76</v>
      </c>
      <c r="G88" s="324" t="s">
        <v>611</v>
      </c>
    </row>
    <row r="89" spans="1:9" ht="33" customHeight="1">
      <c r="A89" s="247" t="s">
        <v>65</v>
      </c>
      <c r="B89" s="306">
        <v>0.75</v>
      </c>
      <c r="C89" s="308">
        <v>100</v>
      </c>
      <c r="D89" s="306">
        <v>0.75</v>
      </c>
      <c r="E89" s="282">
        <v>79.3</v>
      </c>
      <c r="F89" s="279" t="s">
        <v>76</v>
      </c>
      <c r="G89" s="324" t="s">
        <v>612</v>
      </c>
    </row>
    <row r="90" spans="1:9" ht="24" customHeight="1">
      <c r="A90" s="247" t="s">
        <v>66</v>
      </c>
      <c r="B90" s="306">
        <v>0.75</v>
      </c>
      <c r="C90" s="308">
        <v>39.1</v>
      </c>
      <c r="D90" s="306">
        <v>0.75</v>
      </c>
      <c r="E90" s="282">
        <v>59.1</v>
      </c>
      <c r="F90" s="279" t="s">
        <v>76</v>
      </c>
      <c r="G90" s="311" t="s">
        <v>613</v>
      </c>
    </row>
    <row r="91" spans="1:9" ht="23.25" customHeight="1">
      <c r="A91" s="247" t="s">
        <v>67</v>
      </c>
      <c r="B91" s="306">
        <v>0.75</v>
      </c>
      <c r="C91" s="308">
        <v>62.5</v>
      </c>
      <c r="D91" s="306">
        <v>0.75</v>
      </c>
      <c r="E91" s="282">
        <v>53.3</v>
      </c>
      <c r="F91" s="279" t="s">
        <v>76</v>
      </c>
      <c r="G91" s="318" t="s">
        <v>614</v>
      </c>
    </row>
    <row r="92" spans="1:9" ht="13.5" customHeight="1" thickBot="1">
      <c r="A92" s="247" t="s">
        <v>68</v>
      </c>
      <c r="B92" s="306">
        <v>0.75</v>
      </c>
      <c r="C92" s="308">
        <v>28.6</v>
      </c>
      <c r="D92" s="306">
        <v>0.75</v>
      </c>
      <c r="E92" s="282">
        <v>11.1</v>
      </c>
      <c r="F92" s="279" t="s">
        <v>76</v>
      </c>
      <c r="G92" s="318" t="s">
        <v>607</v>
      </c>
    </row>
    <row r="93" spans="1:9" ht="9.75" customHeight="1" thickBot="1">
      <c r="A93" s="255"/>
      <c r="B93" s="258"/>
      <c r="C93" s="258"/>
      <c r="D93" s="258"/>
      <c r="E93" s="258"/>
      <c r="F93" s="316"/>
      <c r="G93" s="323"/>
    </row>
    <row r="94" spans="1:9" ht="45.75" thickBot="1">
      <c r="A94" s="45" t="s">
        <v>521</v>
      </c>
      <c r="B94" s="325">
        <v>0.75</v>
      </c>
      <c r="C94" s="22">
        <v>72.400000000000006</v>
      </c>
      <c r="D94" s="325">
        <v>0.75</v>
      </c>
      <c r="E94" s="22">
        <v>73.599999999999994</v>
      </c>
      <c r="F94" s="95" t="s">
        <v>76</v>
      </c>
      <c r="G94" s="326" t="s">
        <v>615</v>
      </c>
    </row>
    <row r="95" spans="1:9" ht="15" customHeight="1">
      <c r="A95" s="399" t="s">
        <v>565</v>
      </c>
      <c r="B95" s="399"/>
      <c r="C95" s="399"/>
      <c r="D95" s="399"/>
      <c r="E95" s="399"/>
      <c r="F95" s="399"/>
      <c r="G95" s="399"/>
      <c r="H95" s="399"/>
    </row>
    <row r="96" spans="1:9">
      <c r="A96" s="242"/>
    </row>
    <row r="97" s="244" customFormat="1"/>
  </sheetData>
  <mergeCells count="12">
    <mergeCell ref="A95:H95"/>
    <mergeCell ref="A1:G1"/>
    <mergeCell ref="A2:G2"/>
    <mergeCell ref="A3:G3"/>
    <mergeCell ref="A4:G4"/>
    <mergeCell ref="A5:G5"/>
    <mergeCell ref="A6:G6"/>
    <mergeCell ref="A7:G7"/>
    <mergeCell ref="A8:G8"/>
    <mergeCell ref="A9:G9"/>
    <mergeCell ref="A10:G10"/>
    <mergeCell ref="A11:G11"/>
  </mergeCells>
  <pageMargins left="0.51181102362204722" right="0.51181102362204722" top="0.78740157480314965" bottom="0.78740157480314965" header="0.31496062992125984" footer="0.31496062992125984"/>
  <pageSetup paperSize="9" scale="75" orientation="portrait" verticalDpi="599" r:id="rId1"/>
  <rowBreaks count="2" manualBreakCount="2">
    <brk id="32" max="6" man="1"/>
    <brk id="7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92"/>
  <sheetViews>
    <sheetView view="pageBreakPreview" zoomScaleNormal="160" zoomScaleSheetLayoutView="100" workbookViewId="0">
      <selection activeCell="H10" sqref="H10"/>
    </sheetView>
  </sheetViews>
  <sheetFormatPr defaultColWidth="30.85546875" defaultRowHeight="14.25"/>
  <cols>
    <col min="1" max="1" width="29.5703125" style="154" customWidth="1"/>
    <col min="2" max="2" width="16.7109375" style="154" customWidth="1"/>
    <col min="3" max="3" width="17.7109375" style="154" customWidth="1"/>
    <col min="4" max="4" width="16" style="154" customWidth="1"/>
    <col min="5" max="5" width="15.28515625" style="154" customWidth="1"/>
    <col min="6" max="6" width="11.5703125" style="154" customWidth="1"/>
    <col min="7" max="7" width="12.42578125" style="154" customWidth="1"/>
    <col min="8" max="8" width="20.85546875" style="154" customWidth="1"/>
    <col min="9" max="16384" width="30.85546875" style="154"/>
  </cols>
  <sheetData>
    <row r="1" spans="1:13" ht="18.75" customHeight="1">
      <c r="A1" s="346" t="s">
        <v>70</v>
      </c>
      <c r="B1" s="346"/>
      <c r="C1" s="346"/>
      <c r="D1" s="346"/>
      <c r="E1" s="346"/>
      <c r="F1" s="346"/>
      <c r="G1" s="346"/>
      <c r="H1" s="346"/>
      <c r="I1" s="162"/>
      <c r="J1" s="162"/>
      <c r="K1" s="162"/>
    </row>
    <row r="2" spans="1:13" ht="15">
      <c r="A2" s="347"/>
      <c r="B2" s="347"/>
      <c r="C2" s="347"/>
      <c r="D2" s="347"/>
      <c r="E2" s="347"/>
      <c r="F2" s="347"/>
      <c r="G2" s="347"/>
      <c r="H2" s="347"/>
      <c r="I2" s="180"/>
      <c r="J2" s="180"/>
      <c r="K2" s="180"/>
    </row>
    <row r="3" spans="1:13" ht="24" customHeight="1">
      <c r="A3" s="346" t="s">
        <v>193</v>
      </c>
      <c r="B3" s="346"/>
      <c r="C3" s="346"/>
      <c r="D3" s="346"/>
      <c r="E3" s="346"/>
      <c r="F3" s="346"/>
      <c r="G3" s="346"/>
      <c r="H3" s="346"/>
      <c r="I3" s="180"/>
      <c r="J3" s="180"/>
      <c r="K3" s="180"/>
    </row>
    <row r="4" spans="1:13" ht="47.25" customHeight="1">
      <c r="A4" s="348" t="s">
        <v>111</v>
      </c>
      <c r="B4" s="348"/>
      <c r="C4" s="348"/>
      <c r="D4" s="348"/>
      <c r="E4" s="348"/>
      <c r="F4" s="348"/>
      <c r="G4" s="348"/>
      <c r="H4" s="348"/>
      <c r="I4" s="163"/>
      <c r="J4" s="163"/>
      <c r="K4" s="163"/>
      <c r="L4" s="163"/>
      <c r="M4" s="164"/>
    </row>
    <row r="5" spans="1:13" ht="51.75" customHeight="1">
      <c r="A5" s="348" t="s">
        <v>112</v>
      </c>
      <c r="B5" s="348"/>
      <c r="C5" s="348"/>
      <c r="D5" s="348"/>
      <c r="E5" s="348"/>
      <c r="F5" s="348"/>
      <c r="G5" s="348"/>
      <c r="H5" s="348"/>
      <c r="I5" s="164"/>
      <c r="J5" s="164"/>
      <c r="K5" s="164"/>
      <c r="L5" s="164"/>
      <c r="M5" s="164"/>
    </row>
    <row r="6" spans="1:13" ht="13.5" customHeight="1">
      <c r="A6" s="351"/>
      <c r="B6" s="351"/>
      <c r="C6" s="351"/>
      <c r="D6" s="351"/>
      <c r="E6" s="351"/>
      <c r="F6" s="351"/>
      <c r="G6" s="351"/>
      <c r="H6" s="351"/>
      <c r="I6" s="164"/>
      <c r="J6" s="164"/>
      <c r="K6" s="164"/>
      <c r="L6" s="164"/>
      <c r="M6" s="164"/>
    </row>
    <row r="7" spans="1:13" ht="13.5" customHeight="1">
      <c r="A7" s="352" t="s">
        <v>110</v>
      </c>
      <c r="B7" s="352"/>
      <c r="C7" s="352"/>
      <c r="D7" s="352"/>
      <c r="E7" s="352"/>
      <c r="F7" s="352"/>
      <c r="G7" s="352"/>
      <c r="H7" s="352"/>
      <c r="I7" s="164"/>
      <c r="J7" s="164"/>
      <c r="K7" s="164"/>
      <c r="L7" s="164"/>
      <c r="M7" s="164"/>
    </row>
    <row r="8" spans="1:13" ht="14.25" customHeight="1">
      <c r="A8" s="352" t="s">
        <v>113</v>
      </c>
      <c r="B8" s="352"/>
      <c r="C8" s="352"/>
      <c r="D8" s="352"/>
      <c r="E8" s="352"/>
      <c r="F8" s="352"/>
      <c r="G8" s="352"/>
      <c r="H8" s="352"/>
      <c r="I8" s="164"/>
      <c r="J8" s="164"/>
      <c r="K8" s="164"/>
      <c r="L8" s="164"/>
      <c r="M8" s="164"/>
    </row>
    <row r="9" spans="1:13" ht="30" customHeight="1">
      <c r="A9" s="353" t="s">
        <v>616</v>
      </c>
      <c r="B9" s="353"/>
      <c r="C9" s="353"/>
      <c r="D9" s="353"/>
      <c r="E9" s="353"/>
      <c r="F9" s="353"/>
      <c r="G9" s="353"/>
      <c r="H9" s="353"/>
      <c r="I9" s="164"/>
      <c r="J9" s="164"/>
      <c r="K9" s="164"/>
      <c r="L9" s="164"/>
      <c r="M9" s="164"/>
    </row>
    <row r="10" spans="1:13" ht="45">
      <c r="A10" s="155" t="s">
        <v>72</v>
      </c>
      <c r="B10" s="156" t="s">
        <v>178</v>
      </c>
      <c r="C10" s="156" t="s">
        <v>179</v>
      </c>
      <c r="D10" s="156" t="s">
        <v>185</v>
      </c>
      <c r="E10" s="156" t="s">
        <v>186</v>
      </c>
      <c r="F10" s="156" t="s">
        <v>184</v>
      </c>
      <c r="G10" s="156" t="s">
        <v>73</v>
      </c>
      <c r="H10" s="156" t="s">
        <v>623</v>
      </c>
    </row>
    <row r="11" spans="1:13" ht="7.5" customHeight="1">
      <c r="A11" s="217"/>
      <c r="B11" s="217"/>
      <c r="C11" s="217"/>
      <c r="D11" s="218"/>
      <c r="E11" s="218"/>
      <c r="F11" s="218"/>
      <c r="G11" s="219"/>
      <c r="H11" s="219"/>
    </row>
    <row r="12" spans="1:13" ht="15">
      <c r="A12" s="157" t="s">
        <v>0</v>
      </c>
      <c r="B12" s="266">
        <v>80.327868852459019</v>
      </c>
      <c r="C12" s="266">
        <v>74.418604651162795</v>
      </c>
      <c r="D12" s="168">
        <v>67.741935483870961</v>
      </c>
      <c r="E12" s="219"/>
      <c r="F12" s="168"/>
      <c r="G12" s="167"/>
      <c r="H12" s="157"/>
    </row>
    <row r="13" spans="1:13" ht="13.5" customHeight="1">
      <c r="A13" s="217" t="s">
        <v>1</v>
      </c>
      <c r="B13" s="266">
        <v>100</v>
      </c>
      <c r="C13" s="266">
        <v>100</v>
      </c>
      <c r="D13" s="168">
        <v>50</v>
      </c>
      <c r="E13" s="267">
        <v>0.5</v>
      </c>
      <c r="F13" s="168">
        <v>90</v>
      </c>
      <c r="G13" s="168" t="s">
        <v>76</v>
      </c>
      <c r="H13" s="236"/>
    </row>
    <row r="14" spans="1:13" ht="13.5" customHeight="1">
      <c r="A14" s="217" t="s">
        <v>2</v>
      </c>
      <c r="B14" s="266">
        <v>25</v>
      </c>
      <c r="C14" s="266">
        <v>66.666666666666671</v>
      </c>
      <c r="D14" s="168">
        <v>50</v>
      </c>
      <c r="E14" s="267">
        <v>0.5</v>
      </c>
      <c r="F14" s="168">
        <v>90</v>
      </c>
      <c r="G14" s="168" t="s">
        <v>76</v>
      </c>
      <c r="H14" s="219"/>
    </row>
    <row r="15" spans="1:13" ht="13.5" customHeight="1">
      <c r="A15" s="217" t="s">
        <v>3</v>
      </c>
      <c r="B15" s="266">
        <v>80</v>
      </c>
      <c r="C15" s="266">
        <v>62.5</v>
      </c>
      <c r="D15" s="168">
        <v>100</v>
      </c>
      <c r="E15" s="267">
        <v>1</v>
      </c>
      <c r="F15" s="168">
        <v>90</v>
      </c>
      <c r="G15" s="168" t="s">
        <v>76</v>
      </c>
      <c r="H15" s="236"/>
    </row>
    <row r="16" spans="1:13" ht="13.5" customHeight="1">
      <c r="A16" s="217" t="s">
        <v>4</v>
      </c>
      <c r="B16" s="266">
        <v>33.333333333333336</v>
      </c>
      <c r="C16" s="266">
        <v>100</v>
      </c>
      <c r="D16" s="167">
        <v>66.67</v>
      </c>
      <c r="E16" s="267">
        <v>0.75</v>
      </c>
      <c r="F16" s="168">
        <v>90</v>
      </c>
      <c r="G16" s="168" t="s">
        <v>76</v>
      </c>
      <c r="H16" s="236"/>
    </row>
    <row r="17" spans="1:8" ht="13.5" customHeight="1">
      <c r="A17" s="217" t="s">
        <v>5</v>
      </c>
      <c r="B17" s="266">
        <v>100</v>
      </c>
      <c r="C17" s="266">
        <v>100</v>
      </c>
      <c r="D17" s="167">
        <v>75</v>
      </c>
      <c r="E17" s="267">
        <v>0.33300000000000002</v>
      </c>
      <c r="F17" s="168">
        <v>90</v>
      </c>
      <c r="G17" s="168" t="s">
        <v>76</v>
      </c>
      <c r="H17" s="219"/>
    </row>
    <row r="18" spans="1:8" ht="13.5" customHeight="1">
      <c r="A18" s="217" t="s">
        <v>6</v>
      </c>
      <c r="B18" s="266">
        <v>100</v>
      </c>
      <c r="C18" s="266">
        <v>66.666666666666671</v>
      </c>
      <c r="D18" s="168">
        <v>16.670000000000002</v>
      </c>
      <c r="E18" s="267">
        <v>0.75</v>
      </c>
      <c r="F18" s="168">
        <v>90</v>
      </c>
      <c r="G18" s="168" t="s">
        <v>76</v>
      </c>
      <c r="H18" s="236"/>
    </row>
    <row r="19" spans="1:8" ht="13.5" customHeight="1">
      <c r="A19" s="217" t="s">
        <v>7</v>
      </c>
      <c r="B19" s="266">
        <v>100</v>
      </c>
      <c r="C19" s="266">
        <v>100</v>
      </c>
      <c r="D19" s="167">
        <v>100</v>
      </c>
      <c r="E19" s="267">
        <v>0.25</v>
      </c>
      <c r="F19" s="168">
        <v>90</v>
      </c>
      <c r="G19" s="168" t="s">
        <v>76</v>
      </c>
      <c r="H19" s="236"/>
    </row>
    <row r="20" spans="1:8" ht="13.5" customHeight="1">
      <c r="A20" s="217" t="s">
        <v>8</v>
      </c>
      <c r="B20" s="266">
        <v>95.833333333333329</v>
      </c>
      <c r="C20" s="266">
        <v>66.666666666666671</v>
      </c>
      <c r="D20" s="168">
        <v>85</v>
      </c>
      <c r="E20" s="267">
        <v>0.94</v>
      </c>
      <c r="F20" s="168">
        <v>90</v>
      </c>
      <c r="G20" s="168" t="s">
        <v>76</v>
      </c>
      <c r="H20" s="236"/>
    </row>
    <row r="21" spans="1:8" ht="13.5" customHeight="1">
      <c r="A21" s="217" t="s">
        <v>9</v>
      </c>
      <c r="B21" s="268">
        <v>0</v>
      </c>
      <c r="C21" s="266">
        <v>0</v>
      </c>
      <c r="D21" s="167">
        <v>16.670000000000002</v>
      </c>
      <c r="E21" s="267">
        <v>0</v>
      </c>
      <c r="F21" s="168">
        <v>90</v>
      </c>
      <c r="G21" s="168" t="s">
        <v>76</v>
      </c>
      <c r="H21" s="236"/>
    </row>
    <row r="22" spans="1:8" ht="13.5" customHeight="1">
      <c r="A22" s="217"/>
      <c r="B22" s="167"/>
      <c r="C22" s="167"/>
      <c r="D22" s="167"/>
      <c r="E22" s="167"/>
      <c r="F22" s="167"/>
      <c r="G22" s="172"/>
      <c r="H22" s="239"/>
    </row>
    <row r="23" spans="1:8" ht="13.5" customHeight="1">
      <c r="A23" s="158" t="s">
        <v>10</v>
      </c>
      <c r="B23" s="266">
        <v>65.384615384615387</v>
      </c>
      <c r="C23" s="266"/>
      <c r="D23" s="168">
        <v>76.666666666666671</v>
      </c>
      <c r="E23" s="168"/>
      <c r="F23" s="168">
        <v>90</v>
      </c>
      <c r="G23" s="168"/>
      <c r="H23" s="159"/>
    </row>
    <row r="24" spans="1:8" ht="13.5" customHeight="1">
      <c r="A24" s="217" t="s">
        <v>11</v>
      </c>
      <c r="B24" s="266">
        <v>0</v>
      </c>
      <c r="C24" s="266">
        <v>100</v>
      </c>
      <c r="D24" s="168">
        <v>80</v>
      </c>
      <c r="E24" s="269">
        <v>0</v>
      </c>
      <c r="F24" s="168">
        <v>90</v>
      </c>
      <c r="G24" s="168" t="s">
        <v>76</v>
      </c>
      <c r="H24" s="219"/>
    </row>
    <row r="25" spans="1:8" ht="13.5" customHeight="1">
      <c r="A25" s="217" t="s">
        <v>12</v>
      </c>
      <c r="B25" s="266">
        <v>33.333333333333336</v>
      </c>
      <c r="C25" s="266">
        <v>100</v>
      </c>
      <c r="D25" s="168">
        <v>50</v>
      </c>
      <c r="E25" s="269">
        <v>0</v>
      </c>
      <c r="F25" s="168">
        <v>90</v>
      </c>
      <c r="G25" s="168" t="s">
        <v>76</v>
      </c>
      <c r="H25" s="236"/>
    </row>
    <row r="26" spans="1:8" ht="13.5" customHeight="1">
      <c r="A26" s="217" t="s">
        <v>13</v>
      </c>
      <c r="B26" s="266">
        <v>33.333333333333336</v>
      </c>
      <c r="C26" s="266">
        <v>66.7</v>
      </c>
      <c r="D26" s="167">
        <v>0</v>
      </c>
      <c r="E26" s="269">
        <v>0</v>
      </c>
      <c r="F26" s="168">
        <v>90</v>
      </c>
      <c r="G26" s="168" t="s">
        <v>76</v>
      </c>
      <c r="H26" s="241"/>
    </row>
    <row r="27" spans="1:8" ht="13.5" customHeight="1">
      <c r="A27" s="217" t="s">
        <v>14</v>
      </c>
      <c r="B27" s="266">
        <v>33.333333333333336</v>
      </c>
      <c r="C27" s="266">
        <v>100</v>
      </c>
      <c r="D27" s="168">
        <v>0</v>
      </c>
      <c r="E27" s="269">
        <v>1</v>
      </c>
      <c r="F27" s="168">
        <v>90</v>
      </c>
      <c r="G27" s="168" t="s">
        <v>76</v>
      </c>
      <c r="H27" s="236"/>
    </row>
    <row r="28" spans="1:8" ht="13.5" customHeight="1">
      <c r="A28" s="217" t="s">
        <v>15</v>
      </c>
      <c r="B28" s="266">
        <v>92.307692307692307</v>
      </c>
      <c r="C28" s="266">
        <v>100</v>
      </c>
      <c r="D28" s="168">
        <v>89.47</v>
      </c>
      <c r="E28" s="269">
        <v>1</v>
      </c>
      <c r="F28" s="168">
        <v>90</v>
      </c>
      <c r="G28" s="168" t="s">
        <v>76</v>
      </c>
      <c r="H28" s="236"/>
    </row>
    <row r="29" spans="1:8" ht="13.5" customHeight="1">
      <c r="A29" s="217" t="s">
        <v>16</v>
      </c>
      <c r="B29" s="266">
        <v>100</v>
      </c>
      <c r="C29" s="266">
        <v>0</v>
      </c>
      <c r="D29" s="168">
        <v>50</v>
      </c>
      <c r="E29" s="269">
        <v>0.33</v>
      </c>
      <c r="F29" s="168">
        <v>90</v>
      </c>
      <c r="G29" s="168" t="s">
        <v>76</v>
      </c>
      <c r="H29" s="236"/>
    </row>
    <row r="30" spans="1:8" ht="13.5" customHeight="1">
      <c r="A30" s="217"/>
      <c r="B30" s="167"/>
      <c r="C30" s="167"/>
      <c r="D30" s="167"/>
      <c r="E30" s="167"/>
      <c r="F30" s="167"/>
      <c r="G30" s="172"/>
      <c r="H30" s="239"/>
    </row>
    <row r="31" spans="1:8" ht="13.5" customHeight="1">
      <c r="A31" s="158" t="s">
        <v>17</v>
      </c>
      <c r="B31" s="266">
        <v>66.037735849056602</v>
      </c>
      <c r="C31" s="266">
        <v>88.888888888888886</v>
      </c>
      <c r="D31" s="168">
        <v>72.881355932203391</v>
      </c>
      <c r="E31" s="168"/>
      <c r="F31" s="168">
        <v>90</v>
      </c>
      <c r="G31" s="168"/>
      <c r="H31" s="159"/>
    </row>
    <row r="32" spans="1:8" ht="13.5" customHeight="1">
      <c r="A32" s="217" t="s">
        <v>18</v>
      </c>
      <c r="B32" s="266">
        <v>100</v>
      </c>
      <c r="C32" s="266">
        <v>0</v>
      </c>
      <c r="D32" s="168">
        <v>0</v>
      </c>
      <c r="E32" s="269">
        <v>1</v>
      </c>
      <c r="F32" s="168">
        <v>90</v>
      </c>
      <c r="G32" s="168" t="s">
        <v>76</v>
      </c>
      <c r="H32" s="219"/>
    </row>
    <row r="33" spans="1:8" ht="13.5" customHeight="1">
      <c r="A33" s="217" t="s">
        <v>19</v>
      </c>
      <c r="B33" s="266">
        <v>100</v>
      </c>
      <c r="C33" s="266">
        <v>100</v>
      </c>
      <c r="D33" s="168">
        <v>0</v>
      </c>
      <c r="E33" s="269">
        <v>1</v>
      </c>
      <c r="F33" s="168">
        <v>90</v>
      </c>
      <c r="G33" s="168" t="s">
        <v>76</v>
      </c>
      <c r="H33" s="219"/>
    </row>
    <row r="34" spans="1:8" ht="13.5" customHeight="1">
      <c r="A34" s="217" t="s">
        <v>20</v>
      </c>
      <c r="B34" s="266">
        <v>0</v>
      </c>
      <c r="C34" s="266" t="s">
        <v>180</v>
      </c>
      <c r="D34" s="167">
        <v>0</v>
      </c>
      <c r="E34" s="269">
        <v>0.33</v>
      </c>
      <c r="F34" s="168">
        <v>90</v>
      </c>
      <c r="G34" s="168" t="s">
        <v>76</v>
      </c>
      <c r="H34" s="236"/>
    </row>
    <row r="35" spans="1:8" ht="13.5" customHeight="1">
      <c r="A35" s="217" t="s">
        <v>21</v>
      </c>
      <c r="B35" s="266">
        <v>0</v>
      </c>
      <c r="C35" s="266" t="s">
        <v>180</v>
      </c>
      <c r="D35" s="167">
        <v>0</v>
      </c>
      <c r="E35" s="269" t="s">
        <v>187</v>
      </c>
      <c r="F35" s="168">
        <v>90</v>
      </c>
      <c r="G35" s="168" t="s">
        <v>76</v>
      </c>
      <c r="H35" s="219"/>
    </row>
    <row r="36" spans="1:8" ht="13.5" customHeight="1">
      <c r="A36" s="217" t="s">
        <v>22</v>
      </c>
      <c r="B36" s="266">
        <v>46.153846153846153</v>
      </c>
      <c r="C36" s="266">
        <v>100</v>
      </c>
      <c r="D36" s="168">
        <v>95.45</v>
      </c>
      <c r="E36" s="269">
        <v>0.95</v>
      </c>
      <c r="F36" s="168">
        <v>90</v>
      </c>
      <c r="G36" s="168" t="s">
        <v>76</v>
      </c>
      <c r="H36" s="219"/>
    </row>
    <row r="37" spans="1:8" ht="13.5" customHeight="1">
      <c r="A37" s="217" t="s">
        <v>23</v>
      </c>
      <c r="B37" s="266">
        <v>42.857142857142854</v>
      </c>
      <c r="C37" s="266">
        <v>80</v>
      </c>
      <c r="D37" s="168">
        <v>33.33</v>
      </c>
      <c r="E37" s="269">
        <v>0.75</v>
      </c>
      <c r="F37" s="168">
        <v>90</v>
      </c>
      <c r="G37" s="168" t="s">
        <v>76</v>
      </c>
      <c r="H37" s="236"/>
    </row>
    <row r="38" spans="1:8" ht="13.5" customHeight="1">
      <c r="A38" s="217" t="s">
        <v>24</v>
      </c>
      <c r="B38" s="266">
        <v>100</v>
      </c>
      <c r="C38" s="266">
        <v>90.909090909090907</v>
      </c>
      <c r="D38" s="167">
        <v>86.96</v>
      </c>
      <c r="E38" s="269">
        <v>1</v>
      </c>
      <c r="F38" s="168">
        <v>90</v>
      </c>
      <c r="G38" s="168" t="s">
        <v>76</v>
      </c>
      <c r="H38" s="219"/>
    </row>
    <row r="39" spans="1:8" ht="13.5" customHeight="1">
      <c r="A39" s="217" t="s">
        <v>25</v>
      </c>
      <c r="B39" s="266">
        <v>0</v>
      </c>
      <c r="C39" s="266">
        <v>0</v>
      </c>
      <c r="D39" s="168">
        <v>50</v>
      </c>
      <c r="E39" s="269">
        <v>1</v>
      </c>
      <c r="F39" s="168">
        <v>90</v>
      </c>
      <c r="G39" s="168" t="s">
        <v>76</v>
      </c>
      <c r="H39" s="219"/>
    </row>
    <row r="40" spans="1:8" ht="13.5" customHeight="1">
      <c r="A40" s="217"/>
      <c r="B40" s="167"/>
      <c r="C40" s="167"/>
      <c r="D40" s="167"/>
      <c r="E40" s="167"/>
      <c r="F40" s="167"/>
      <c r="G40" s="172"/>
      <c r="H40" s="239"/>
    </row>
    <row r="41" spans="1:8" ht="39" customHeight="1">
      <c r="A41" s="160" t="s">
        <v>92</v>
      </c>
      <c r="B41" s="266">
        <v>63.901345291479821</v>
      </c>
      <c r="C41" s="266">
        <v>67.08385481852315</v>
      </c>
      <c r="D41" s="168">
        <v>64.906103286384976</v>
      </c>
      <c r="E41" s="168"/>
      <c r="F41" s="168">
        <v>90</v>
      </c>
      <c r="G41" s="167"/>
      <c r="H41" s="158"/>
    </row>
    <row r="42" spans="1:8" ht="13.5" customHeight="1">
      <c r="A42" s="217" t="s">
        <v>26</v>
      </c>
      <c r="B42" s="266">
        <v>20</v>
      </c>
      <c r="C42" s="266">
        <v>100</v>
      </c>
      <c r="D42" s="168">
        <v>100</v>
      </c>
      <c r="E42" s="269">
        <v>0.41</v>
      </c>
      <c r="F42" s="168">
        <v>90</v>
      </c>
      <c r="G42" s="168" t="s">
        <v>76</v>
      </c>
      <c r="H42" s="236"/>
    </row>
    <row r="43" spans="1:8" ht="13.5" customHeight="1">
      <c r="A43" s="217" t="s">
        <v>27</v>
      </c>
      <c r="B43" s="266">
        <v>0</v>
      </c>
      <c r="C43" s="266">
        <v>66.666666666666671</v>
      </c>
      <c r="D43" s="167">
        <v>0</v>
      </c>
      <c r="E43" s="269">
        <v>0</v>
      </c>
      <c r="F43" s="168">
        <v>90</v>
      </c>
      <c r="G43" s="168" t="s">
        <v>76</v>
      </c>
      <c r="H43" s="219"/>
    </row>
    <row r="44" spans="1:8" ht="13.5" customHeight="1">
      <c r="A44" s="217" t="s">
        <v>28</v>
      </c>
      <c r="B44" s="266">
        <v>66.666666666666671</v>
      </c>
      <c r="C44" s="266">
        <v>71.428571428571431</v>
      </c>
      <c r="D44" s="168">
        <v>66.67</v>
      </c>
      <c r="E44" s="269">
        <v>1</v>
      </c>
      <c r="F44" s="168">
        <v>90</v>
      </c>
      <c r="G44" s="168" t="s">
        <v>76</v>
      </c>
      <c r="H44" s="219"/>
    </row>
    <row r="45" spans="1:8" ht="13.5" customHeight="1">
      <c r="A45" s="217" t="s">
        <v>29</v>
      </c>
      <c r="B45" s="266">
        <v>50</v>
      </c>
      <c r="C45" s="266">
        <v>100</v>
      </c>
      <c r="D45" s="167">
        <v>33.33</v>
      </c>
      <c r="E45" s="269">
        <v>1</v>
      </c>
      <c r="F45" s="168">
        <v>90</v>
      </c>
      <c r="G45" s="168" t="s">
        <v>76</v>
      </c>
      <c r="H45" s="219"/>
    </row>
    <row r="46" spans="1:8" ht="13.5" customHeight="1">
      <c r="A46" s="217" t="s">
        <v>30</v>
      </c>
      <c r="B46" s="266">
        <v>66.666666666666671</v>
      </c>
      <c r="C46" s="266">
        <v>100</v>
      </c>
      <c r="D46" s="168">
        <v>69.23</v>
      </c>
      <c r="E46" s="269">
        <v>1</v>
      </c>
      <c r="F46" s="168">
        <v>90</v>
      </c>
      <c r="G46" s="168" t="s">
        <v>76</v>
      </c>
      <c r="H46" s="236"/>
    </row>
    <row r="47" spans="1:8" ht="13.5" customHeight="1">
      <c r="A47" s="217" t="s">
        <v>31</v>
      </c>
      <c r="B47" s="266">
        <v>100</v>
      </c>
      <c r="C47" s="266">
        <v>100</v>
      </c>
      <c r="D47" s="168">
        <v>100</v>
      </c>
      <c r="E47" s="269" t="s">
        <v>187</v>
      </c>
      <c r="F47" s="168">
        <v>90</v>
      </c>
      <c r="G47" s="168" t="s">
        <v>76</v>
      </c>
      <c r="H47" s="236"/>
    </row>
    <row r="48" spans="1:8" ht="13.5" customHeight="1">
      <c r="A48" s="217" t="s">
        <v>32</v>
      </c>
      <c r="B48" s="266">
        <v>65.249088699878499</v>
      </c>
      <c r="C48" s="266">
        <v>64.35506241331484</v>
      </c>
      <c r="D48" s="168">
        <v>65.47</v>
      </c>
      <c r="E48" s="269">
        <v>0.77</v>
      </c>
      <c r="F48" s="168">
        <v>90</v>
      </c>
      <c r="G48" s="168" t="s">
        <v>76</v>
      </c>
      <c r="H48" s="236"/>
    </row>
    <row r="49" spans="1:8" ht="13.5" customHeight="1">
      <c r="A49" s="217" t="s">
        <v>33</v>
      </c>
      <c r="B49" s="266">
        <v>100</v>
      </c>
      <c r="C49" s="266">
        <v>87.5</v>
      </c>
      <c r="D49" s="168">
        <v>100</v>
      </c>
      <c r="E49" s="269">
        <v>0.88</v>
      </c>
      <c r="F49" s="168">
        <v>90</v>
      </c>
      <c r="G49" s="168" t="s">
        <v>76</v>
      </c>
      <c r="H49" s="236"/>
    </row>
    <row r="50" spans="1:8" ht="13.5" customHeight="1">
      <c r="A50" s="217" t="s">
        <v>34</v>
      </c>
      <c r="B50" s="266">
        <v>87.5</v>
      </c>
      <c r="C50" s="266">
        <v>100</v>
      </c>
      <c r="D50" s="168">
        <v>100</v>
      </c>
      <c r="E50" s="269">
        <v>1</v>
      </c>
      <c r="F50" s="168">
        <v>90</v>
      </c>
      <c r="G50" s="168" t="s">
        <v>76</v>
      </c>
      <c r="H50" s="236"/>
    </row>
    <row r="51" spans="1:8" ht="13.5" customHeight="1">
      <c r="A51" s="217" t="s">
        <v>35</v>
      </c>
      <c r="B51" s="266">
        <v>100</v>
      </c>
      <c r="C51" s="266">
        <v>100</v>
      </c>
      <c r="D51" s="168">
        <v>20</v>
      </c>
      <c r="E51" s="269">
        <v>1</v>
      </c>
      <c r="F51" s="168">
        <v>90</v>
      </c>
      <c r="G51" s="168" t="s">
        <v>76</v>
      </c>
      <c r="H51" s="236"/>
    </row>
    <row r="52" spans="1:8" ht="13.5" customHeight="1">
      <c r="A52" s="217" t="s">
        <v>36</v>
      </c>
      <c r="B52" s="266">
        <v>0</v>
      </c>
      <c r="C52" s="266">
        <v>50</v>
      </c>
      <c r="D52" s="168">
        <v>0</v>
      </c>
      <c r="E52" s="269" t="s">
        <v>187</v>
      </c>
      <c r="F52" s="168">
        <v>90</v>
      </c>
      <c r="G52" s="168" t="s">
        <v>76</v>
      </c>
      <c r="H52" s="236"/>
    </row>
    <row r="53" spans="1:8" ht="13.5" customHeight="1">
      <c r="A53" s="217" t="s">
        <v>37</v>
      </c>
      <c r="B53" s="266">
        <v>0</v>
      </c>
      <c r="C53" s="266">
        <v>91.666666666666671</v>
      </c>
      <c r="D53" s="168">
        <v>37.5</v>
      </c>
      <c r="E53" s="269">
        <v>0.66</v>
      </c>
      <c r="F53" s="168">
        <v>90</v>
      </c>
      <c r="G53" s="168" t="s">
        <v>76</v>
      </c>
      <c r="H53" s="236"/>
    </row>
    <row r="54" spans="1:8" ht="13.5" customHeight="1">
      <c r="A54" s="217"/>
      <c r="B54" s="167"/>
      <c r="C54" s="167"/>
      <c r="D54" s="167"/>
      <c r="E54" s="167"/>
      <c r="F54" s="167"/>
      <c r="G54" s="172"/>
      <c r="H54" s="239"/>
    </row>
    <row r="55" spans="1:8" ht="13.5" customHeight="1">
      <c r="A55" s="158" t="s">
        <v>38</v>
      </c>
      <c r="B55" s="266">
        <v>91.428571428571431</v>
      </c>
      <c r="C55" s="266">
        <v>69.696969696969703</v>
      </c>
      <c r="D55" s="168">
        <v>83.333333333333329</v>
      </c>
      <c r="E55" s="168"/>
      <c r="F55" s="168">
        <v>90</v>
      </c>
      <c r="G55" s="168"/>
      <c r="H55" s="159"/>
    </row>
    <row r="56" spans="1:8" ht="13.5" customHeight="1">
      <c r="A56" s="217" t="s">
        <v>39</v>
      </c>
      <c r="B56" s="266">
        <v>100</v>
      </c>
      <c r="C56" s="266">
        <v>66.666666666666671</v>
      </c>
      <c r="D56" s="168">
        <v>83.33</v>
      </c>
      <c r="E56" s="269">
        <v>1</v>
      </c>
      <c r="F56" s="168">
        <v>90</v>
      </c>
      <c r="G56" s="168" t="s">
        <v>76</v>
      </c>
      <c r="H56" s="236"/>
    </row>
    <row r="57" spans="1:8" ht="13.5" customHeight="1">
      <c r="A57" s="217" t="s">
        <v>40</v>
      </c>
      <c r="B57" s="266">
        <v>100</v>
      </c>
      <c r="C57" s="266">
        <v>80</v>
      </c>
      <c r="D57" s="167">
        <v>100</v>
      </c>
      <c r="E57" s="269">
        <v>1</v>
      </c>
      <c r="F57" s="168">
        <v>90</v>
      </c>
      <c r="G57" s="168" t="s">
        <v>76</v>
      </c>
      <c r="H57" s="236"/>
    </row>
    <row r="58" spans="1:8" ht="13.5" customHeight="1">
      <c r="A58" s="217" t="s">
        <v>41</v>
      </c>
      <c r="B58" s="266" t="s">
        <v>180</v>
      </c>
      <c r="C58" s="266">
        <v>66.666666666666671</v>
      </c>
      <c r="D58" s="167">
        <v>0</v>
      </c>
      <c r="E58" s="269">
        <v>0</v>
      </c>
      <c r="F58" s="168">
        <v>90</v>
      </c>
      <c r="G58" s="168" t="s">
        <v>76</v>
      </c>
      <c r="H58" s="236"/>
    </row>
    <row r="59" spans="1:8" ht="13.5" customHeight="1">
      <c r="A59" s="217" t="s">
        <v>42</v>
      </c>
      <c r="B59" s="266">
        <v>100</v>
      </c>
      <c r="C59" s="266">
        <v>100</v>
      </c>
      <c r="D59" s="168">
        <v>100</v>
      </c>
      <c r="E59" s="269" t="s">
        <v>187</v>
      </c>
      <c r="F59" s="168">
        <v>90</v>
      </c>
      <c r="G59" s="168" t="s">
        <v>76</v>
      </c>
      <c r="H59" s="236"/>
    </row>
    <row r="60" spans="1:8" ht="13.5" customHeight="1">
      <c r="A60" s="217" t="s">
        <v>43</v>
      </c>
      <c r="B60" s="266">
        <v>100</v>
      </c>
      <c r="C60" s="266">
        <v>100</v>
      </c>
      <c r="D60" s="167">
        <v>0</v>
      </c>
      <c r="E60" s="269">
        <v>1</v>
      </c>
      <c r="F60" s="168">
        <v>90</v>
      </c>
      <c r="G60" s="168" t="s">
        <v>76</v>
      </c>
      <c r="H60" s="236"/>
    </row>
    <row r="61" spans="1:8" ht="13.5" customHeight="1">
      <c r="A61" s="217" t="s">
        <v>44</v>
      </c>
      <c r="B61" s="266">
        <v>25</v>
      </c>
      <c r="C61" s="266">
        <v>50</v>
      </c>
      <c r="D61" s="167">
        <v>0</v>
      </c>
      <c r="E61" s="269">
        <v>1</v>
      </c>
      <c r="F61" s="168">
        <v>90</v>
      </c>
      <c r="G61" s="168" t="s">
        <v>76</v>
      </c>
      <c r="H61" s="236"/>
    </row>
    <row r="62" spans="1:8" ht="13.5" customHeight="1">
      <c r="A62" s="218"/>
      <c r="B62" s="167"/>
      <c r="C62" s="167"/>
      <c r="D62" s="167"/>
      <c r="E62" s="167"/>
      <c r="F62" s="167"/>
      <c r="G62" s="270"/>
      <c r="H62" s="271"/>
    </row>
    <row r="63" spans="1:8" ht="13.5" customHeight="1">
      <c r="A63" s="158" t="s">
        <v>45</v>
      </c>
      <c r="B63" s="266">
        <v>87.719298245614041</v>
      </c>
      <c r="C63" s="266">
        <v>97.826086956521735</v>
      </c>
      <c r="D63" s="168">
        <v>87.5</v>
      </c>
      <c r="E63" s="168"/>
      <c r="F63" s="168">
        <v>90</v>
      </c>
      <c r="G63" s="167"/>
      <c r="H63" s="158"/>
    </row>
    <row r="64" spans="1:8" ht="13.5" customHeight="1">
      <c r="A64" s="217" t="s">
        <v>47</v>
      </c>
      <c r="B64" s="266">
        <v>100</v>
      </c>
      <c r="C64" s="266">
        <v>100</v>
      </c>
      <c r="D64" s="168">
        <v>100</v>
      </c>
      <c r="E64" s="153">
        <v>1</v>
      </c>
      <c r="F64" s="168">
        <v>90</v>
      </c>
      <c r="G64" s="168" t="s">
        <v>76</v>
      </c>
      <c r="H64" s="236"/>
    </row>
    <row r="65" spans="1:8" ht="13.5" customHeight="1">
      <c r="A65" s="217" t="s">
        <v>50</v>
      </c>
      <c r="B65" s="266">
        <v>0</v>
      </c>
      <c r="C65" s="266">
        <v>100</v>
      </c>
      <c r="D65" s="168">
        <v>100</v>
      </c>
      <c r="E65" s="153">
        <v>1</v>
      </c>
      <c r="F65" s="168">
        <v>90</v>
      </c>
      <c r="G65" s="168" t="s">
        <v>76</v>
      </c>
      <c r="H65" s="219"/>
    </row>
    <row r="66" spans="1:8" ht="13.5" customHeight="1">
      <c r="A66" s="217" t="s">
        <v>49</v>
      </c>
      <c r="B66" s="266">
        <v>92.857142857142861</v>
      </c>
      <c r="C66" s="266">
        <v>100</v>
      </c>
      <c r="D66" s="168">
        <v>85.71</v>
      </c>
      <c r="E66" s="153">
        <v>1</v>
      </c>
      <c r="F66" s="168">
        <v>90</v>
      </c>
      <c r="G66" s="168" t="s">
        <v>76</v>
      </c>
      <c r="H66" s="219"/>
    </row>
    <row r="67" spans="1:8" ht="13.5" customHeight="1">
      <c r="A67" s="217" t="s">
        <v>48</v>
      </c>
      <c r="B67" s="266">
        <v>50</v>
      </c>
      <c r="C67" s="266" t="s">
        <v>180</v>
      </c>
      <c r="D67" s="168">
        <v>0</v>
      </c>
      <c r="E67" s="153">
        <v>0</v>
      </c>
      <c r="F67" s="168">
        <v>90</v>
      </c>
      <c r="G67" s="168" t="s">
        <v>76</v>
      </c>
      <c r="H67" s="236"/>
    </row>
    <row r="68" spans="1:8" ht="13.5" customHeight="1">
      <c r="A68" s="217" t="s">
        <v>46</v>
      </c>
      <c r="B68" s="266">
        <v>96.15384615384616</v>
      </c>
      <c r="C68" s="266">
        <v>96.296296296296291</v>
      </c>
      <c r="D68" s="167">
        <v>100</v>
      </c>
      <c r="E68" s="153">
        <v>0.96</v>
      </c>
      <c r="F68" s="168">
        <v>90</v>
      </c>
      <c r="G68" s="168" t="s">
        <v>76</v>
      </c>
      <c r="H68" s="236"/>
    </row>
    <row r="69" spans="1:8" ht="13.5" customHeight="1">
      <c r="A69" s="217"/>
      <c r="B69" s="272"/>
      <c r="C69" s="167"/>
      <c r="D69" s="167"/>
      <c r="E69" s="167"/>
      <c r="F69" s="168"/>
      <c r="G69" s="172"/>
      <c r="H69" s="239"/>
    </row>
    <row r="70" spans="1:8" ht="13.5" customHeight="1">
      <c r="A70" s="158" t="s">
        <v>51</v>
      </c>
      <c r="B70" s="266">
        <v>55</v>
      </c>
      <c r="C70" s="266">
        <v>75.757575757575751</v>
      </c>
      <c r="D70" s="168">
        <v>48.148148148148145</v>
      </c>
      <c r="E70" s="168"/>
      <c r="F70" s="168">
        <v>90</v>
      </c>
      <c r="G70" s="168"/>
      <c r="H70" s="159"/>
    </row>
    <row r="71" spans="1:8" ht="13.5" customHeight="1">
      <c r="A71" s="217" t="s">
        <v>54</v>
      </c>
      <c r="B71" s="266">
        <v>0</v>
      </c>
      <c r="C71" s="266">
        <v>66.666666666666671</v>
      </c>
      <c r="D71" s="167">
        <v>60</v>
      </c>
      <c r="E71" s="269">
        <v>1</v>
      </c>
      <c r="F71" s="168">
        <v>90</v>
      </c>
      <c r="G71" s="168" t="s">
        <v>76</v>
      </c>
      <c r="H71" s="236"/>
    </row>
    <row r="72" spans="1:8" ht="13.5" customHeight="1">
      <c r="A72" s="217" t="s">
        <v>52</v>
      </c>
      <c r="B72" s="266">
        <v>80</v>
      </c>
      <c r="C72" s="266">
        <v>70</v>
      </c>
      <c r="D72" s="168">
        <v>58.33</v>
      </c>
      <c r="E72" s="269">
        <v>0.63</v>
      </c>
      <c r="F72" s="168">
        <v>90</v>
      </c>
      <c r="G72" s="168" t="s">
        <v>76</v>
      </c>
      <c r="H72" s="219"/>
    </row>
    <row r="73" spans="1:8" ht="13.5" customHeight="1">
      <c r="A73" s="217" t="s">
        <v>53</v>
      </c>
      <c r="B73" s="266">
        <v>100</v>
      </c>
      <c r="C73" s="266">
        <v>100</v>
      </c>
      <c r="D73" s="167">
        <v>0</v>
      </c>
      <c r="E73" s="269">
        <v>0.8</v>
      </c>
      <c r="F73" s="168">
        <v>90</v>
      </c>
      <c r="G73" s="168" t="s">
        <v>76</v>
      </c>
      <c r="H73" s="219"/>
    </row>
    <row r="74" spans="1:8" ht="13.5" customHeight="1">
      <c r="A74" s="217" t="s">
        <v>56</v>
      </c>
      <c r="B74" s="266" t="s">
        <v>180</v>
      </c>
      <c r="C74" s="266">
        <v>100</v>
      </c>
      <c r="D74" s="168">
        <v>75</v>
      </c>
      <c r="E74" s="269">
        <v>1</v>
      </c>
      <c r="F74" s="168">
        <v>90</v>
      </c>
      <c r="G74" s="168" t="s">
        <v>76</v>
      </c>
      <c r="H74" s="236"/>
    </row>
    <row r="75" spans="1:8" ht="13.5" customHeight="1">
      <c r="A75" s="217" t="s">
        <v>57</v>
      </c>
      <c r="B75" s="266">
        <v>0</v>
      </c>
      <c r="C75" s="266">
        <v>75</v>
      </c>
      <c r="D75" s="168">
        <v>0</v>
      </c>
      <c r="E75" s="269">
        <v>0.33</v>
      </c>
      <c r="F75" s="168">
        <v>90</v>
      </c>
      <c r="G75" s="168" t="s">
        <v>76</v>
      </c>
      <c r="H75" s="236"/>
    </row>
    <row r="76" spans="1:8" ht="13.5" customHeight="1">
      <c r="A76" s="217" t="s">
        <v>55</v>
      </c>
      <c r="B76" s="266">
        <v>0</v>
      </c>
      <c r="C76" s="266">
        <v>0</v>
      </c>
      <c r="D76" s="168">
        <v>0</v>
      </c>
      <c r="E76" s="269" t="s">
        <v>187</v>
      </c>
      <c r="F76" s="168"/>
      <c r="G76" s="168" t="s">
        <v>76</v>
      </c>
      <c r="H76" s="236"/>
    </row>
    <row r="77" spans="1:8" ht="13.5" customHeight="1">
      <c r="A77" s="217"/>
      <c r="B77" s="167"/>
      <c r="C77" s="167"/>
      <c r="D77" s="167"/>
      <c r="E77" s="167"/>
      <c r="F77" s="167"/>
      <c r="G77" s="172"/>
      <c r="H77" s="239"/>
    </row>
    <row r="78" spans="1:8" ht="13.5" customHeight="1">
      <c r="A78" s="158" t="s">
        <v>90</v>
      </c>
      <c r="B78" s="266">
        <v>73.07692307692308</v>
      </c>
      <c r="C78" s="266">
        <v>47.826086956521742</v>
      </c>
      <c r="D78" s="168">
        <v>67.741935483870961</v>
      </c>
      <c r="E78" s="168"/>
      <c r="F78" s="168">
        <v>90</v>
      </c>
      <c r="G78" s="168"/>
      <c r="H78" s="159"/>
    </row>
    <row r="79" spans="1:8" ht="13.5" customHeight="1">
      <c r="A79" s="217" t="s">
        <v>58</v>
      </c>
      <c r="B79" s="266">
        <v>83.333333333333329</v>
      </c>
      <c r="C79" s="266">
        <v>57.142857142857146</v>
      </c>
      <c r="D79" s="167">
        <v>72.73</v>
      </c>
      <c r="E79" s="269">
        <v>0.9</v>
      </c>
      <c r="F79" s="168">
        <v>90</v>
      </c>
      <c r="G79" s="168" t="s">
        <v>76</v>
      </c>
      <c r="H79" s="219"/>
    </row>
    <row r="80" spans="1:8" ht="13.5" customHeight="1">
      <c r="A80" s="217" t="s">
        <v>59</v>
      </c>
      <c r="B80" s="266">
        <v>100</v>
      </c>
      <c r="C80" s="266">
        <v>50</v>
      </c>
      <c r="D80" s="167">
        <v>33.33</v>
      </c>
      <c r="E80" s="269">
        <v>1</v>
      </c>
      <c r="F80" s="168">
        <v>90</v>
      </c>
      <c r="G80" s="168" t="s">
        <v>76</v>
      </c>
      <c r="H80" s="219"/>
    </row>
    <row r="81" spans="1:12" ht="13.5" customHeight="1">
      <c r="A81" s="217" t="s">
        <v>60</v>
      </c>
      <c r="B81" s="266">
        <v>100</v>
      </c>
      <c r="C81" s="266">
        <v>37.5</v>
      </c>
      <c r="D81" s="168">
        <v>100</v>
      </c>
      <c r="E81" s="269">
        <v>1</v>
      </c>
      <c r="F81" s="168">
        <v>90</v>
      </c>
      <c r="G81" s="168" t="s">
        <v>76</v>
      </c>
      <c r="H81" s="219"/>
    </row>
    <row r="82" spans="1:12" ht="13.5" customHeight="1">
      <c r="A82" s="217" t="s">
        <v>61</v>
      </c>
      <c r="B82" s="266">
        <v>66.666666666666671</v>
      </c>
      <c r="C82" s="266">
        <v>50</v>
      </c>
      <c r="D82" s="168">
        <v>100</v>
      </c>
      <c r="E82" s="269">
        <v>1</v>
      </c>
      <c r="F82" s="168">
        <v>90</v>
      </c>
      <c r="G82" s="168" t="s">
        <v>76</v>
      </c>
      <c r="H82" s="236"/>
    </row>
    <row r="83" spans="1:12" ht="13.5" customHeight="1">
      <c r="A83" s="217" t="s">
        <v>62</v>
      </c>
      <c r="B83" s="266">
        <v>0</v>
      </c>
      <c r="C83" s="266">
        <v>50</v>
      </c>
      <c r="D83" s="168">
        <v>0</v>
      </c>
      <c r="E83" s="269">
        <v>0.5</v>
      </c>
      <c r="F83" s="168">
        <v>90</v>
      </c>
      <c r="G83" s="168" t="s">
        <v>76</v>
      </c>
      <c r="H83" s="219"/>
    </row>
    <row r="84" spans="1:12" ht="13.5" customHeight="1">
      <c r="A84" s="217"/>
      <c r="B84" s="167"/>
      <c r="C84" s="167"/>
      <c r="D84" s="167"/>
      <c r="E84" s="167"/>
      <c r="F84" s="167"/>
      <c r="G84" s="172"/>
      <c r="H84" s="239"/>
    </row>
    <row r="85" spans="1:12" ht="13.5" customHeight="1">
      <c r="A85" s="158" t="s">
        <v>63</v>
      </c>
      <c r="B85" s="266">
        <v>86.206896551724142</v>
      </c>
      <c r="C85" s="266">
        <v>89.285714285714292</v>
      </c>
      <c r="D85" s="168">
        <v>87.5</v>
      </c>
      <c r="E85" s="168"/>
      <c r="F85" s="168">
        <v>90</v>
      </c>
      <c r="G85" s="168"/>
      <c r="H85" s="159"/>
    </row>
    <row r="86" spans="1:12" ht="13.5" customHeight="1">
      <c r="A86" s="217" t="s">
        <v>64</v>
      </c>
      <c r="B86" s="266">
        <v>100</v>
      </c>
      <c r="C86" s="266">
        <v>71.428571428571431</v>
      </c>
      <c r="D86" s="168">
        <v>100</v>
      </c>
      <c r="E86" s="269">
        <v>1</v>
      </c>
      <c r="F86" s="168">
        <v>90</v>
      </c>
      <c r="G86" s="168" t="s">
        <v>76</v>
      </c>
      <c r="H86" s="236"/>
    </row>
    <row r="87" spans="1:12" ht="13.5" customHeight="1">
      <c r="A87" s="217" t="s">
        <v>65</v>
      </c>
      <c r="B87" s="266">
        <v>100</v>
      </c>
      <c r="C87" s="266">
        <v>100</v>
      </c>
      <c r="D87" s="167">
        <v>90</v>
      </c>
      <c r="E87" s="269">
        <v>1</v>
      </c>
      <c r="F87" s="168">
        <v>90</v>
      </c>
      <c r="G87" s="168" t="s">
        <v>76</v>
      </c>
      <c r="H87" s="236"/>
    </row>
    <row r="88" spans="1:12" ht="13.5" customHeight="1">
      <c r="A88" s="217" t="s">
        <v>66</v>
      </c>
      <c r="B88" s="266">
        <v>100</v>
      </c>
      <c r="C88" s="266">
        <v>100</v>
      </c>
      <c r="D88" s="168">
        <v>100</v>
      </c>
      <c r="E88" s="269">
        <v>1</v>
      </c>
      <c r="F88" s="168">
        <v>90</v>
      </c>
      <c r="G88" s="168" t="s">
        <v>76</v>
      </c>
      <c r="H88" s="236"/>
    </row>
    <row r="89" spans="1:12" ht="13.5" customHeight="1">
      <c r="A89" s="217" t="s">
        <v>67</v>
      </c>
      <c r="B89" s="266">
        <v>0</v>
      </c>
      <c r="C89" s="266">
        <v>75</v>
      </c>
      <c r="D89" s="168">
        <v>69.23</v>
      </c>
      <c r="E89" s="269">
        <v>0.5</v>
      </c>
      <c r="F89" s="168">
        <v>90</v>
      </c>
      <c r="G89" s="168" t="s">
        <v>76</v>
      </c>
      <c r="H89" s="219"/>
    </row>
    <row r="90" spans="1:12" ht="13.5" customHeight="1">
      <c r="A90" s="217" t="s">
        <v>68</v>
      </c>
      <c r="B90" s="266">
        <v>100</v>
      </c>
      <c r="C90" s="266">
        <v>100</v>
      </c>
      <c r="D90" s="168">
        <v>100</v>
      </c>
      <c r="E90" s="269">
        <v>1</v>
      </c>
      <c r="F90" s="168">
        <v>90</v>
      </c>
      <c r="G90" s="168" t="s">
        <v>76</v>
      </c>
      <c r="H90" s="236"/>
      <c r="L90" s="173" t="s">
        <v>69</v>
      </c>
    </row>
    <row r="91" spans="1:12" ht="9.75" customHeight="1">
      <c r="A91" s="217"/>
      <c r="B91" s="167"/>
      <c r="C91" s="167"/>
      <c r="D91" s="167"/>
      <c r="E91" s="167"/>
      <c r="F91" s="167"/>
      <c r="G91" s="172"/>
      <c r="H91" s="239"/>
    </row>
    <row r="92" spans="1:12" ht="48.75" customHeight="1">
      <c r="A92" s="349" t="s">
        <v>544</v>
      </c>
      <c r="B92" s="350"/>
      <c r="C92" s="350"/>
      <c r="D92" s="350"/>
      <c r="E92" s="350"/>
      <c r="F92" s="350"/>
      <c r="G92" s="350"/>
      <c r="H92" s="350"/>
    </row>
  </sheetData>
  <mergeCells count="10">
    <mergeCell ref="A92:H92"/>
    <mergeCell ref="A6:H6"/>
    <mergeCell ref="A7:H7"/>
    <mergeCell ref="A9:H9"/>
    <mergeCell ref="A8:H8"/>
    <mergeCell ref="A1:H1"/>
    <mergeCell ref="A2:H2"/>
    <mergeCell ref="A3:H3"/>
    <mergeCell ref="A4:H4"/>
    <mergeCell ref="A5:H5"/>
  </mergeCells>
  <pageMargins left="0.51181102362204722" right="0.23622047244094491" top="0.35433070866141736" bottom="0.27559055118110237" header="0.15748031496062992" footer="0.15748031496062992"/>
  <pageSetup paperSize="9" scale="70" orientation="portrait" r:id="rId1"/>
  <rowBreaks count="1" manualBreakCount="1">
    <brk id="69" max="7" man="1"/>
  </rowBreaks>
  <colBreaks count="1" manualBreakCount="1">
    <brk id="8" max="9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92"/>
  <sheetViews>
    <sheetView view="pageBreakPreview" zoomScaleNormal="160" zoomScaleSheetLayoutView="100" workbookViewId="0">
      <selection activeCell="H12" sqref="H12"/>
    </sheetView>
  </sheetViews>
  <sheetFormatPr defaultColWidth="30.85546875" defaultRowHeight="14.25"/>
  <cols>
    <col min="1" max="1" width="38.5703125" style="154" customWidth="1"/>
    <col min="2" max="2" width="15.85546875" style="154" customWidth="1"/>
    <col min="3" max="3" width="15.140625" style="154" customWidth="1"/>
    <col min="4" max="4" width="15.42578125" style="154" customWidth="1"/>
    <col min="5" max="5" width="15.140625" style="154" customWidth="1"/>
    <col min="6" max="6" width="13.85546875" style="154" customWidth="1"/>
    <col min="7" max="7" width="12.28515625" style="154" customWidth="1"/>
    <col min="8" max="8" width="21.42578125" style="154" customWidth="1"/>
    <col min="9" max="16384" width="30.85546875" style="154"/>
  </cols>
  <sheetData>
    <row r="1" spans="1:13" ht="15">
      <c r="A1" s="346" t="s">
        <v>70</v>
      </c>
      <c r="B1" s="346"/>
      <c r="C1" s="346"/>
      <c r="D1" s="346"/>
      <c r="E1" s="346"/>
      <c r="F1" s="346"/>
      <c r="G1" s="346"/>
      <c r="H1" s="346"/>
      <c r="I1" s="162"/>
      <c r="J1" s="162"/>
      <c r="K1" s="162"/>
    </row>
    <row r="2" spans="1:13" ht="15">
      <c r="A2" s="347"/>
      <c r="B2" s="347"/>
      <c r="C2" s="347"/>
      <c r="D2" s="347"/>
      <c r="E2" s="347"/>
      <c r="F2" s="347"/>
      <c r="G2" s="347"/>
      <c r="H2" s="347"/>
      <c r="I2" s="180"/>
      <c r="J2" s="180"/>
      <c r="K2" s="180"/>
    </row>
    <row r="3" spans="1:13" ht="12.75" customHeight="1">
      <c r="A3" s="346" t="s">
        <v>191</v>
      </c>
      <c r="B3" s="346"/>
      <c r="C3" s="346"/>
      <c r="D3" s="346"/>
      <c r="E3" s="346"/>
      <c r="F3" s="346"/>
      <c r="G3" s="346"/>
      <c r="H3" s="346"/>
      <c r="I3" s="180"/>
      <c r="J3" s="180"/>
      <c r="K3" s="180"/>
    </row>
    <row r="4" spans="1:13" ht="49.5" customHeight="1">
      <c r="A4" s="348" t="s">
        <v>114</v>
      </c>
      <c r="B4" s="348"/>
      <c r="C4" s="348"/>
      <c r="D4" s="348"/>
      <c r="E4" s="348"/>
      <c r="F4" s="348"/>
      <c r="G4" s="348"/>
      <c r="H4" s="348"/>
      <c r="I4" s="163"/>
      <c r="J4" s="163"/>
      <c r="K4" s="163"/>
      <c r="L4" s="163"/>
      <c r="M4" s="164"/>
    </row>
    <row r="5" spans="1:13" ht="36.75" customHeight="1">
      <c r="A5" s="348" t="s">
        <v>115</v>
      </c>
      <c r="B5" s="348"/>
      <c r="C5" s="348"/>
      <c r="D5" s="348"/>
      <c r="E5" s="348"/>
      <c r="F5" s="348"/>
      <c r="G5" s="348"/>
      <c r="H5" s="348"/>
      <c r="I5" s="164"/>
      <c r="J5" s="164"/>
      <c r="K5" s="164"/>
      <c r="L5" s="164"/>
      <c r="M5" s="164"/>
    </row>
    <row r="6" spans="1:13" ht="13.5" customHeight="1">
      <c r="A6" s="351"/>
      <c r="B6" s="351"/>
      <c r="C6" s="351"/>
      <c r="D6" s="351"/>
      <c r="E6" s="351"/>
      <c r="F6" s="351"/>
      <c r="G6" s="351"/>
      <c r="H6" s="351"/>
      <c r="I6" s="164"/>
      <c r="J6" s="164"/>
      <c r="K6" s="164"/>
      <c r="L6" s="164"/>
      <c r="M6" s="164"/>
    </row>
    <row r="7" spans="1:13" ht="24" customHeight="1">
      <c r="A7" s="352" t="s">
        <v>118</v>
      </c>
      <c r="B7" s="352"/>
      <c r="C7" s="352"/>
      <c r="D7" s="352"/>
      <c r="E7" s="352"/>
      <c r="F7" s="352"/>
      <c r="G7" s="352"/>
      <c r="H7" s="352"/>
      <c r="I7" s="164"/>
      <c r="J7" s="164"/>
      <c r="K7" s="164"/>
      <c r="L7" s="164"/>
      <c r="M7" s="164"/>
    </row>
    <row r="8" spans="1:13" ht="16.5" customHeight="1">
      <c r="A8" s="352" t="s">
        <v>116</v>
      </c>
      <c r="B8" s="352"/>
      <c r="C8" s="352"/>
      <c r="D8" s="352"/>
      <c r="E8" s="352"/>
      <c r="F8" s="352"/>
      <c r="G8" s="352"/>
      <c r="H8" s="352"/>
      <c r="I8" s="164"/>
      <c r="J8" s="164"/>
      <c r="K8" s="164"/>
      <c r="L8" s="164"/>
      <c r="M8" s="164"/>
    </row>
    <row r="9" spans="1:13" ht="28.5" customHeight="1">
      <c r="A9" s="353" t="s">
        <v>616</v>
      </c>
      <c r="B9" s="353"/>
      <c r="C9" s="353"/>
      <c r="D9" s="353"/>
      <c r="E9" s="353"/>
      <c r="F9" s="353"/>
      <c r="G9" s="353"/>
      <c r="H9" s="353"/>
      <c r="I9" s="164"/>
      <c r="J9" s="164"/>
      <c r="K9" s="164"/>
      <c r="L9" s="164"/>
      <c r="M9" s="164"/>
    </row>
    <row r="10" spans="1:13" ht="45">
      <c r="A10" s="155" t="s">
        <v>72</v>
      </c>
      <c r="B10" s="156" t="s">
        <v>178</v>
      </c>
      <c r="C10" s="156" t="s">
        <v>179</v>
      </c>
      <c r="D10" s="156" t="s">
        <v>185</v>
      </c>
      <c r="E10" s="156" t="s">
        <v>186</v>
      </c>
      <c r="F10" s="156" t="s">
        <v>184</v>
      </c>
      <c r="G10" s="156" t="s">
        <v>73</v>
      </c>
      <c r="H10" s="156" t="s">
        <v>623</v>
      </c>
    </row>
    <row r="11" spans="1:13" ht="7.5" customHeight="1">
      <c r="A11" s="217"/>
      <c r="B11" s="217"/>
      <c r="C11" s="217"/>
      <c r="D11" s="218"/>
      <c r="E11" s="218"/>
      <c r="F11" s="218"/>
      <c r="G11" s="219"/>
      <c r="H11" s="219"/>
    </row>
    <row r="12" spans="1:13" ht="15">
      <c r="A12" s="157" t="s">
        <v>0</v>
      </c>
      <c r="B12" s="265">
        <v>93.455497382198956</v>
      </c>
      <c r="C12" s="265">
        <v>93.867924528301884</v>
      </c>
      <c r="D12" s="168">
        <v>90.2</v>
      </c>
      <c r="E12" s="260"/>
      <c r="F12" s="168"/>
      <c r="G12" s="167"/>
      <c r="H12" s="157"/>
    </row>
    <row r="13" spans="1:13" ht="13.5" customHeight="1">
      <c r="A13" s="217" t="s">
        <v>1</v>
      </c>
      <c r="B13" s="265">
        <v>97.058823529411768</v>
      </c>
      <c r="C13" s="265">
        <v>100</v>
      </c>
      <c r="D13" s="168">
        <v>100</v>
      </c>
      <c r="E13" s="260">
        <v>0.94299999999999995</v>
      </c>
      <c r="F13" s="168">
        <v>95</v>
      </c>
      <c r="G13" s="168" t="s">
        <v>76</v>
      </c>
      <c r="H13" s="236"/>
    </row>
    <row r="14" spans="1:13" ht="13.5" customHeight="1">
      <c r="A14" s="217" t="s">
        <v>2</v>
      </c>
      <c r="B14" s="265">
        <v>98.148148148148152</v>
      </c>
      <c r="C14" s="265">
        <v>92.156862745098039</v>
      </c>
      <c r="D14" s="168">
        <v>88.888888888888886</v>
      </c>
      <c r="E14" s="260">
        <v>0.98099999999999998</v>
      </c>
      <c r="F14" s="168">
        <v>95</v>
      </c>
      <c r="G14" s="168" t="s">
        <v>76</v>
      </c>
      <c r="H14" s="219"/>
    </row>
    <row r="15" spans="1:13" ht="13.5" customHeight="1">
      <c r="A15" s="217" t="s">
        <v>3</v>
      </c>
      <c r="B15" s="265">
        <v>94.776119402985074</v>
      </c>
      <c r="C15" s="265">
        <v>98.260869565217391</v>
      </c>
      <c r="D15" s="168">
        <v>98.05825242718447</v>
      </c>
      <c r="E15" s="260">
        <v>1</v>
      </c>
      <c r="F15" s="168">
        <v>95</v>
      </c>
      <c r="G15" s="168" t="s">
        <v>76</v>
      </c>
      <c r="H15" s="236"/>
    </row>
    <row r="16" spans="1:13" ht="13.5" customHeight="1">
      <c r="A16" s="217" t="s">
        <v>4</v>
      </c>
      <c r="B16" s="265">
        <v>98.214285714285708</v>
      </c>
      <c r="C16" s="265">
        <v>100</v>
      </c>
      <c r="D16" s="168">
        <v>96</v>
      </c>
      <c r="E16" s="260">
        <v>0.97599999999999998</v>
      </c>
      <c r="F16" s="168">
        <v>95</v>
      </c>
      <c r="G16" s="168" t="s">
        <v>76</v>
      </c>
      <c r="H16" s="236"/>
    </row>
    <row r="17" spans="1:8" ht="13.5" customHeight="1">
      <c r="A17" s="217" t="s">
        <v>5</v>
      </c>
      <c r="B17" s="265">
        <v>64.81481481481481</v>
      </c>
      <c r="C17" s="265">
        <v>78.461538461538467</v>
      </c>
      <c r="D17" s="168">
        <v>65.151515151515156</v>
      </c>
      <c r="E17" s="260">
        <v>0.66700000000000004</v>
      </c>
      <c r="F17" s="168">
        <v>95</v>
      </c>
      <c r="G17" s="168" t="s">
        <v>76</v>
      </c>
      <c r="H17" s="219"/>
    </row>
    <row r="18" spans="1:8" ht="13.5" customHeight="1">
      <c r="A18" s="217" t="s">
        <v>6</v>
      </c>
      <c r="B18" s="265">
        <v>95.945945945945951</v>
      </c>
      <c r="C18" s="265">
        <v>90.909090909090907</v>
      </c>
      <c r="D18" s="168">
        <v>79.365079365079367</v>
      </c>
      <c r="E18" s="260">
        <v>0.81299999999999994</v>
      </c>
      <c r="F18" s="168">
        <v>95</v>
      </c>
      <c r="G18" s="168" t="s">
        <v>76</v>
      </c>
      <c r="H18" s="236"/>
    </row>
    <row r="19" spans="1:8" ht="13.5" customHeight="1">
      <c r="A19" s="217" t="s">
        <v>7</v>
      </c>
      <c r="B19" s="265">
        <v>97.391304347826093</v>
      </c>
      <c r="C19" s="265">
        <v>96.875</v>
      </c>
      <c r="D19" s="168">
        <v>93.506493506493513</v>
      </c>
      <c r="E19" s="260">
        <v>0.92300000000000004</v>
      </c>
      <c r="F19" s="168">
        <v>95</v>
      </c>
      <c r="G19" s="168" t="s">
        <v>76</v>
      </c>
      <c r="H19" s="236"/>
    </row>
    <row r="20" spans="1:8" ht="13.5" customHeight="1">
      <c r="A20" s="217" t="s">
        <v>8</v>
      </c>
      <c r="B20" s="265">
        <v>95.045045045045043</v>
      </c>
      <c r="C20" s="265">
        <v>95.054945054945051</v>
      </c>
      <c r="D20" s="168">
        <v>95.614035087719301</v>
      </c>
      <c r="E20" s="260">
        <v>0.97899999999999998</v>
      </c>
      <c r="F20" s="168">
        <v>95</v>
      </c>
      <c r="G20" s="168" t="s">
        <v>76</v>
      </c>
      <c r="H20" s="236"/>
    </row>
    <row r="21" spans="1:8" ht="13.5" customHeight="1">
      <c r="A21" s="217" t="s">
        <v>9</v>
      </c>
      <c r="B21" s="265">
        <v>80.952380952380949</v>
      </c>
      <c r="C21" s="265">
        <v>93.548387096774192</v>
      </c>
      <c r="D21" s="168">
        <v>67.857142857142861</v>
      </c>
      <c r="E21" s="260">
        <v>0.44800000000000001</v>
      </c>
      <c r="F21" s="168">
        <v>95</v>
      </c>
      <c r="G21" s="168" t="s">
        <v>76</v>
      </c>
      <c r="H21" s="236"/>
    </row>
    <row r="22" spans="1:8" ht="13.5" customHeight="1">
      <c r="A22" s="217"/>
      <c r="B22" s="166"/>
      <c r="C22" s="166"/>
      <c r="D22" s="167"/>
      <c r="E22" s="260"/>
      <c r="F22" s="167"/>
      <c r="G22" s="172"/>
      <c r="H22" s="239"/>
    </row>
    <row r="23" spans="1:8" ht="13.5" customHeight="1">
      <c r="A23" s="158" t="s">
        <v>10</v>
      </c>
      <c r="B23" s="265">
        <v>96.352583586626139</v>
      </c>
      <c r="C23" s="265">
        <v>94.617563739376777</v>
      </c>
      <c r="D23" s="168">
        <v>92.797783933518005</v>
      </c>
      <c r="E23" s="260"/>
      <c r="F23" s="168">
        <v>95</v>
      </c>
      <c r="G23" s="168"/>
      <c r="H23" s="159"/>
    </row>
    <row r="24" spans="1:8" ht="13.5" customHeight="1">
      <c r="A24" s="217" t="s">
        <v>11</v>
      </c>
      <c r="B24" s="265">
        <v>76.470588235294116</v>
      </c>
      <c r="C24" s="265">
        <v>83.333333333333329</v>
      </c>
      <c r="D24" s="168">
        <v>87.179487179487182</v>
      </c>
      <c r="E24" s="260">
        <v>0.78</v>
      </c>
      <c r="F24" s="168">
        <v>95</v>
      </c>
      <c r="G24" s="168" t="s">
        <v>76</v>
      </c>
      <c r="H24" s="219"/>
    </row>
    <row r="25" spans="1:8" ht="13.5" customHeight="1">
      <c r="A25" s="217" t="s">
        <v>12</v>
      </c>
      <c r="B25" s="265">
        <v>94.444444444444443</v>
      </c>
      <c r="C25" s="265">
        <v>87.5</v>
      </c>
      <c r="D25" s="168">
        <v>84.615384615384613</v>
      </c>
      <c r="E25" s="260">
        <v>1</v>
      </c>
      <c r="F25" s="168">
        <v>95</v>
      </c>
      <c r="G25" s="168" t="s">
        <v>76</v>
      </c>
      <c r="H25" s="236"/>
    </row>
    <row r="26" spans="1:8" ht="13.5" customHeight="1">
      <c r="A26" s="217" t="s">
        <v>13</v>
      </c>
      <c r="B26" s="265">
        <v>100</v>
      </c>
      <c r="C26" s="265">
        <v>100</v>
      </c>
      <c r="D26" s="168">
        <v>96.666666666666671</v>
      </c>
      <c r="E26" s="260">
        <v>1</v>
      </c>
      <c r="F26" s="168">
        <v>95</v>
      </c>
      <c r="G26" s="168" t="s">
        <v>76</v>
      </c>
      <c r="H26" s="241"/>
    </row>
    <row r="27" spans="1:8" ht="13.5" customHeight="1">
      <c r="A27" s="217" t="s">
        <v>14</v>
      </c>
      <c r="B27" s="265">
        <v>100</v>
      </c>
      <c r="C27" s="265">
        <v>92.307692307692307</v>
      </c>
      <c r="D27" s="168">
        <v>100</v>
      </c>
      <c r="E27" s="260">
        <v>0.92700000000000005</v>
      </c>
      <c r="F27" s="168">
        <v>95</v>
      </c>
      <c r="G27" s="168" t="s">
        <v>76</v>
      </c>
      <c r="H27" s="236"/>
    </row>
    <row r="28" spans="1:8" ht="13.5" customHeight="1">
      <c r="A28" s="217" t="s">
        <v>15</v>
      </c>
      <c r="B28" s="265">
        <v>97.345132743362825</v>
      </c>
      <c r="C28" s="265">
        <v>96.23430962343096</v>
      </c>
      <c r="D28" s="168">
        <v>94.468085106382972</v>
      </c>
      <c r="E28" s="260">
        <v>0.94</v>
      </c>
      <c r="F28" s="168">
        <v>95</v>
      </c>
      <c r="G28" s="168" t="s">
        <v>76</v>
      </c>
      <c r="H28" s="236"/>
    </row>
    <row r="29" spans="1:8" ht="13.5" customHeight="1">
      <c r="A29" s="217" t="s">
        <v>16</v>
      </c>
      <c r="B29" s="265">
        <v>96.774193548387103</v>
      </c>
      <c r="C29" s="265">
        <v>95.454545454545453</v>
      </c>
      <c r="D29" s="168">
        <v>86.111111111111114</v>
      </c>
      <c r="E29" s="260">
        <v>0.96899999999999997</v>
      </c>
      <c r="F29" s="168">
        <v>95</v>
      </c>
      <c r="G29" s="168" t="s">
        <v>76</v>
      </c>
      <c r="H29" s="236"/>
    </row>
    <row r="30" spans="1:8" ht="13.5" customHeight="1">
      <c r="A30" s="217"/>
      <c r="B30" s="166"/>
      <c r="C30" s="166"/>
      <c r="D30" s="167"/>
      <c r="E30" s="167"/>
      <c r="F30" s="167"/>
      <c r="G30" s="172"/>
      <c r="H30" s="239"/>
    </row>
    <row r="31" spans="1:8" ht="13.5" customHeight="1">
      <c r="A31" s="158" t="s">
        <v>17</v>
      </c>
      <c r="B31" s="265">
        <v>94.634146341463421</v>
      </c>
      <c r="C31" s="265">
        <v>96.273917421953669</v>
      </c>
      <c r="D31" s="168">
        <v>95.00531349628055</v>
      </c>
      <c r="E31" s="260"/>
      <c r="F31" s="168">
        <v>95</v>
      </c>
      <c r="G31" s="168"/>
      <c r="H31" s="159"/>
    </row>
    <row r="32" spans="1:8" ht="13.5" customHeight="1">
      <c r="A32" s="217" t="s">
        <v>18</v>
      </c>
      <c r="B32" s="265">
        <v>69.230769230769226</v>
      </c>
      <c r="C32" s="265">
        <v>90.909090909090907</v>
      </c>
      <c r="D32" s="168">
        <v>86.666666666666671</v>
      </c>
      <c r="E32" s="260">
        <v>0.92300000000000004</v>
      </c>
      <c r="F32" s="168">
        <v>95</v>
      </c>
      <c r="G32" s="168" t="s">
        <v>76</v>
      </c>
      <c r="H32" s="219"/>
    </row>
    <row r="33" spans="1:8" ht="13.5" customHeight="1">
      <c r="A33" s="217" t="s">
        <v>19</v>
      </c>
      <c r="B33" s="265">
        <v>95.121951219512198</v>
      </c>
      <c r="C33" s="265">
        <v>92.452830188679243</v>
      </c>
      <c r="D33" s="168">
        <v>80</v>
      </c>
      <c r="E33" s="260">
        <v>0.88200000000000001</v>
      </c>
      <c r="F33" s="168">
        <v>95</v>
      </c>
      <c r="G33" s="168" t="s">
        <v>76</v>
      </c>
      <c r="H33" s="219"/>
    </row>
    <row r="34" spans="1:8" ht="13.5" customHeight="1">
      <c r="A34" s="217" t="s">
        <v>20</v>
      </c>
      <c r="B34" s="265">
        <v>75</v>
      </c>
      <c r="C34" s="265">
        <v>97.142857142857139</v>
      </c>
      <c r="D34" s="168">
        <v>92.10526315789474</v>
      </c>
      <c r="E34" s="260">
        <v>0.76900000000000002</v>
      </c>
      <c r="F34" s="168">
        <v>95</v>
      </c>
      <c r="G34" s="168" t="s">
        <v>76</v>
      </c>
      <c r="H34" s="236"/>
    </row>
    <row r="35" spans="1:8" ht="13.5" customHeight="1">
      <c r="A35" s="217" t="s">
        <v>21</v>
      </c>
      <c r="B35" s="265">
        <v>92.307692307692307</v>
      </c>
      <c r="C35" s="265">
        <v>66.666666666666671</v>
      </c>
      <c r="D35" s="168">
        <v>83.333333333333329</v>
      </c>
      <c r="E35" s="260">
        <v>0.70799999999999996</v>
      </c>
      <c r="F35" s="168">
        <v>95</v>
      </c>
      <c r="G35" s="168" t="s">
        <v>76</v>
      </c>
      <c r="H35" s="219"/>
    </row>
    <row r="36" spans="1:8" ht="13.5" customHeight="1">
      <c r="A36" s="217" t="s">
        <v>22</v>
      </c>
      <c r="B36" s="265">
        <v>95.967741935483872</v>
      </c>
      <c r="C36" s="265">
        <v>96.58385093167702</v>
      </c>
      <c r="D36" s="168">
        <v>97.712418300653596</v>
      </c>
      <c r="E36" s="260">
        <v>0.95799999999999996</v>
      </c>
      <c r="F36" s="168">
        <v>95</v>
      </c>
      <c r="G36" s="168" t="s">
        <v>76</v>
      </c>
      <c r="H36" s="219"/>
    </row>
    <row r="37" spans="1:8" ht="13.5" customHeight="1">
      <c r="A37" s="217" t="s">
        <v>23</v>
      </c>
      <c r="B37" s="265">
        <v>94.545454545454547</v>
      </c>
      <c r="C37" s="265">
        <v>100</v>
      </c>
      <c r="D37" s="168">
        <v>96.875</v>
      </c>
      <c r="E37" s="260">
        <v>0.89600000000000002</v>
      </c>
      <c r="F37" s="168">
        <v>95</v>
      </c>
      <c r="G37" s="168" t="s">
        <v>76</v>
      </c>
      <c r="H37" s="236"/>
    </row>
    <row r="38" spans="1:8" ht="13.5" customHeight="1">
      <c r="A38" s="217" t="s">
        <v>24</v>
      </c>
      <c r="B38" s="265">
        <v>97.10526315789474</v>
      </c>
      <c r="C38" s="265">
        <v>98.375870069605568</v>
      </c>
      <c r="D38" s="168">
        <v>97.53086419753086</v>
      </c>
      <c r="E38" s="260">
        <v>0.93500000000000005</v>
      </c>
      <c r="F38" s="168">
        <v>95</v>
      </c>
      <c r="G38" s="168" t="s">
        <v>76</v>
      </c>
      <c r="H38" s="219"/>
    </row>
    <row r="39" spans="1:8" ht="13.5" customHeight="1">
      <c r="A39" s="217" t="s">
        <v>25</v>
      </c>
      <c r="B39" s="265">
        <v>84.782608695652172</v>
      </c>
      <c r="C39" s="265">
        <v>88</v>
      </c>
      <c r="D39" s="168">
        <v>74.358974358974365</v>
      </c>
      <c r="E39" s="260">
        <v>0.86399999999999999</v>
      </c>
      <c r="F39" s="168">
        <v>95</v>
      </c>
      <c r="G39" s="168" t="s">
        <v>76</v>
      </c>
      <c r="H39" s="219"/>
    </row>
    <row r="40" spans="1:8" ht="13.5" customHeight="1">
      <c r="A40" s="217"/>
      <c r="B40" s="166"/>
      <c r="C40" s="166"/>
      <c r="D40" s="167"/>
      <c r="E40" s="167"/>
      <c r="F40" s="167"/>
      <c r="G40" s="172"/>
      <c r="H40" s="239"/>
    </row>
    <row r="41" spans="1:8" ht="34.5" customHeight="1">
      <c r="A41" s="160" t="s">
        <v>92</v>
      </c>
      <c r="B41" s="265">
        <v>87.28845430613012</v>
      </c>
      <c r="C41" s="265">
        <v>87.775192410954006</v>
      </c>
      <c r="D41" s="168">
        <v>87.269580268282127</v>
      </c>
      <c r="E41" s="260"/>
      <c r="F41" s="168"/>
      <c r="G41" s="167"/>
      <c r="H41" s="158"/>
    </row>
    <row r="42" spans="1:8" ht="13.5" customHeight="1">
      <c r="A42" s="217" t="s">
        <v>26</v>
      </c>
      <c r="B42" s="265">
        <v>63.716814159292035</v>
      </c>
      <c r="C42" s="265">
        <v>81.333333333333329</v>
      </c>
      <c r="D42" s="168">
        <v>84.05797101449275</v>
      </c>
      <c r="E42" s="260">
        <v>0.68100000000000005</v>
      </c>
      <c r="F42" s="168">
        <v>95</v>
      </c>
      <c r="G42" s="168" t="s">
        <v>76</v>
      </c>
      <c r="H42" s="236"/>
    </row>
    <row r="43" spans="1:8" ht="13.5" customHeight="1">
      <c r="A43" s="217" t="s">
        <v>27</v>
      </c>
      <c r="B43" s="265">
        <v>71.794871794871796</v>
      </c>
      <c r="C43" s="265">
        <v>86.666666666666671</v>
      </c>
      <c r="D43" s="168">
        <v>83.333333333333329</v>
      </c>
      <c r="E43" s="260">
        <v>0.89900000000000002</v>
      </c>
      <c r="F43" s="168">
        <v>95</v>
      </c>
      <c r="G43" s="168" t="s">
        <v>76</v>
      </c>
      <c r="H43" s="219"/>
    </row>
    <row r="44" spans="1:8" ht="13.5" customHeight="1">
      <c r="A44" s="217" t="s">
        <v>28</v>
      </c>
      <c r="B44" s="265">
        <v>67.741935483870961</v>
      </c>
      <c r="C44" s="265">
        <v>74.489795918367349</v>
      </c>
      <c r="D44" s="168">
        <v>67.961165048543691</v>
      </c>
      <c r="E44" s="260">
        <v>0.66100000000000003</v>
      </c>
      <c r="F44" s="168">
        <v>95</v>
      </c>
      <c r="G44" s="168" t="s">
        <v>76</v>
      </c>
      <c r="H44" s="219"/>
    </row>
    <row r="45" spans="1:8" ht="13.5" customHeight="1">
      <c r="A45" s="217" t="s">
        <v>29</v>
      </c>
      <c r="B45" s="265">
        <v>74.285714285714292</v>
      </c>
      <c r="C45" s="265">
        <v>70.454545454545453</v>
      </c>
      <c r="D45" s="168">
        <v>60.655737704918032</v>
      </c>
      <c r="E45" s="260">
        <v>0.61399999999999999</v>
      </c>
      <c r="F45" s="168">
        <v>95</v>
      </c>
      <c r="G45" s="168" t="s">
        <v>76</v>
      </c>
      <c r="H45" s="219"/>
    </row>
    <row r="46" spans="1:8" ht="13.5" customHeight="1">
      <c r="A46" s="217" t="s">
        <v>30</v>
      </c>
      <c r="B46" s="265">
        <v>92.178770949720672</v>
      </c>
      <c r="C46" s="265">
        <v>92.462311557788951</v>
      </c>
      <c r="D46" s="168">
        <v>91.981132075471692</v>
      </c>
      <c r="E46" s="260">
        <v>0.91</v>
      </c>
      <c r="F46" s="168">
        <v>95</v>
      </c>
      <c r="G46" s="168" t="s">
        <v>76</v>
      </c>
      <c r="H46" s="236"/>
    </row>
    <row r="47" spans="1:8" ht="13.5" customHeight="1">
      <c r="A47" s="217" t="s">
        <v>31</v>
      </c>
      <c r="B47" s="265">
        <v>96.92307692307692</v>
      </c>
      <c r="C47" s="265">
        <v>100</v>
      </c>
      <c r="D47" s="168">
        <v>100</v>
      </c>
      <c r="E47" s="260">
        <v>0.86699999999999999</v>
      </c>
      <c r="F47" s="168">
        <v>95</v>
      </c>
      <c r="G47" s="168" t="s">
        <v>76</v>
      </c>
      <c r="H47" s="236"/>
    </row>
    <row r="48" spans="1:8" ht="13.5" customHeight="1">
      <c r="A48" s="217" t="s">
        <v>32</v>
      </c>
      <c r="B48" s="265">
        <v>87.908666320705763</v>
      </c>
      <c r="C48" s="265">
        <v>87.643906312028577</v>
      </c>
      <c r="D48" s="168">
        <v>87.157287157287158</v>
      </c>
      <c r="E48" s="260">
        <v>0.86599999999999999</v>
      </c>
      <c r="F48" s="168">
        <v>95</v>
      </c>
      <c r="G48" s="168" t="s">
        <v>76</v>
      </c>
      <c r="H48" s="236"/>
    </row>
    <row r="49" spans="1:8" ht="13.5" customHeight="1">
      <c r="A49" s="217" t="s">
        <v>33</v>
      </c>
      <c r="B49" s="265">
        <v>92.10526315789474</v>
      </c>
      <c r="C49" s="265">
        <v>96.330275229357795</v>
      </c>
      <c r="D49" s="168">
        <v>92.631578947368425</v>
      </c>
      <c r="E49" s="260">
        <v>0.97399999999999998</v>
      </c>
      <c r="F49" s="168">
        <v>95</v>
      </c>
      <c r="G49" s="168" t="s">
        <v>76</v>
      </c>
      <c r="H49" s="236"/>
    </row>
    <row r="50" spans="1:8" ht="13.5" customHeight="1">
      <c r="A50" s="217" t="s">
        <v>34</v>
      </c>
      <c r="B50" s="265">
        <v>93.589743589743591</v>
      </c>
      <c r="C50" s="265">
        <v>97.560975609756099</v>
      </c>
      <c r="D50" s="168">
        <v>95.726495726495727</v>
      </c>
      <c r="E50" s="260">
        <v>0.93500000000000005</v>
      </c>
      <c r="F50" s="168">
        <v>95</v>
      </c>
      <c r="G50" s="168" t="s">
        <v>76</v>
      </c>
      <c r="H50" s="236"/>
    </row>
    <row r="51" spans="1:8" ht="13.5" customHeight="1">
      <c r="A51" s="217" t="s">
        <v>35</v>
      </c>
      <c r="B51" s="265">
        <v>81.081081081081081</v>
      </c>
      <c r="C51" s="265">
        <v>93.103448275862064</v>
      </c>
      <c r="D51" s="168">
        <v>96.969696969696969</v>
      </c>
      <c r="E51" s="260">
        <v>0.92400000000000004</v>
      </c>
      <c r="F51" s="168">
        <v>95</v>
      </c>
      <c r="G51" s="168" t="s">
        <v>76</v>
      </c>
      <c r="H51" s="236"/>
    </row>
    <row r="52" spans="1:8" ht="13.5" customHeight="1">
      <c r="A52" s="217" t="s">
        <v>36</v>
      </c>
      <c r="B52" s="265">
        <v>76.92307692307692</v>
      </c>
      <c r="C52" s="265">
        <v>92.10526315789474</v>
      </c>
      <c r="D52" s="168">
        <v>81.818181818181813</v>
      </c>
      <c r="E52" s="260">
        <v>0.81399999999999995</v>
      </c>
      <c r="F52" s="168">
        <v>95</v>
      </c>
      <c r="G52" s="168" t="s">
        <v>76</v>
      </c>
      <c r="H52" s="236"/>
    </row>
    <row r="53" spans="1:8" ht="13.5" customHeight="1">
      <c r="A53" s="217" t="s">
        <v>37</v>
      </c>
      <c r="B53" s="265">
        <v>78.095238095238102</v>
      </c>
      <c r="C53" s="265">
        <v>90.306122448979593</v>
      </c>
      <c r="D53" s="168">
        <v>95.045045045045043</v>
      </c>
      <c r="E53" s="260">
        <v>0.94199999999999995</v>
      </c>
      <c r="F53" s="168">
        <v>95</v>
      </c>
      <c r="G53" s="168" t="s">
        <v>76</v>
      </c>
      <c r="H53" s="236"/>
    </row>
    <row r="54" spans="1:8" ht="13.5" customHeight="1">
      <c r="A54" s="217"/>
      <c r="B54" s="166"/>
      <c r="C54" s="166"/>
      <c r="D54" s="167"/>
      <c r="E54" s="167"/>
      <c r="F54" s="167"/>
      <c r="G54" s="172"/>
      <c r="H54" s="239"/>
    </row>
    <row r="55" spans="1:8" ht="13.5" customHeight="1">
      <c r="A55" s="158" t="s">
        <v>38</v>
      </c>
      <c r="B55" s="265">
        <v>84.969939879759522</v>
      </c>
      <c r="C55" s="265">
        <v>84.643510054844612</v>
      </c>
      <c r="D55" s="168">
        <v>86.679536679536682</v>
      </c>
      <c r="E55" s="260"/>
      <c r="F55" s="168">
        <v>95</v>
      </c>
      <c r="G55" s="168"/>
      <c r="H55" s="159"/>
    </row>
    <row r="56" spans="1:8" ht="13.5" customHeight="1">
      <c r="A56" s="217" t="s">
        <v>39</v>
      </c>
      <c r="B56" s="265">
        <v>84.829721362229108</v>
      </c>
      <c r="C56" s="265">
        <v>85.31073446327683</v>
      </c>
      <c r="D56" s="168">
        <v>85.217391304347828</v>
      </c>
      <c r="E56" s="260">
        <v>0.89400000000000002</v>
      </c>
      <c r="F56" s="168">
        <v>95</v>
      </c>
      <c r="G56" s="168" t="s">
        <v>76</v>
      </c>
      <c r="H56" s="236"/>
    </row>
    <row r="57" spans="1:8" ht="13.5" customHeight="1">
      <c r="A57" s="217" t="s">
        <v>40</v>
      </c>
      <c r="B57" s="265">
        <v>69.230769230769226</v>
      </c>
      <c r="C57" s="265">
        <v>100</v>
      </c>
      <c r="D57" s="168">
        <v>100</v>
      </c>
      <c r="E57" s="260">
        <v>0.93500000000000005</v>
      </c>
      <c r="F57" s="168">
        <v>95</v>
      </c>
      <c r="G57" s="168" t="s">
        <v>76</v>
      </c>
      <c r="H57" s="236"/>
    </row>
    <row r="58" spans="1:8" ht="13.5" customHeight="1">
      <c r="A58" s="217" t="s">
        <v>41</v>
      </c>
      <c r="B58" s="265">
        <v>86.956521739130437</v>
      </c>
      <c r="C58" s="265">
        <v>91.666666666666671</v>
      </c>
      <c r="D58" s="168">
        <v>85.714285714285708</v>
      </c>
      <c r="E58" s="260">
        <v>0.95</v>
      </c>
      <c r="F58" s="168">
        <v>95</v>
      </c>
      <c r="G58" s="168" t="s">
        <v>76</v>
      </c>
      <c r="H58" s="236"/>
    </row>
    <row r="59" spans="1:8" ht="13.5" customHeight="1">
      <c r="A59" s="217" t="s">
        <v>42</v>
      </c>
      <c r="B59" s="265">
        <v>94.736842105263165</v>
      </c>
      <c r="C59" s="265">
        <v>76.92307692307692</v>
      </c>
      <c r="D59" s="168">
        <v>77.777777777777771</v>
      </c>
      <c r="E59" s="260">
        <v>0.80800000000000005</v>
      </c>
      <c r="F59" s="168">
        <v>95</v>
      </c>
      <c r="G59" s="168" t="s">
        <v>76</v>
      </c>
      <c r="H59" s="236"/>
    </row>
    <row r="60" spans="1:8" ht="13.5" customHeight="1">
      <c r="A60" s="217" t="s">
        <v>43</v>
      </c>
      <c r="B60" s="265">
        <v>82.142857142857139</v>
      </c>
      <c r="C60" s="265">
        <v>74.509803921568633</v>
      </c>
      <c r="D60" s="168">
        <v>90.384615384615387</v>
      </c>
      <c r="E60" s="260">
        <v>0.84199999999999997</v>
      </c>
      <c r="F60" s="168">
        <v>95</v>
      </c>
      <c r="G60" s="168" t="s">
        <v>76</v>
      </c>
      <c r="H60" s="236"/>
    </row>
    <row r="61" spans="1:8" ht="13.5" customHeight="1">
      <c r="A61" s="217" t="s">
        <v>44</v>
      </c>
      <c r="B61" s="265">
        <v>92.307692307692307</v>
      </c>
      <c r="C61" s="265">
        <v>81.666666666666671</v>
      </c>
      <c r="D61" s="168">
        <v>86.84210526315789</v>
      </c>
      <c r="E61" s="260">
        <v>0.89500000000000002</v>
      </c>
      <c r="F61" s="168">
        <v>95</v>
      </c>
      <c r="G61" s="168" t="s">
        <v>76</v>
      </c>
      <c r="H61" s="236"/>
    </row>
    <row r="62" spans="1:8" ht="13.5" customHeight="1">
      <c r="A62" s="217"/>
      <c r="B62" s="166"/>
      <c r="C62" s="166"/>
      <c r="D62" s="167"/>
      <c r="E62" s="167"/>
      <c r="F62" s="167"/>
      <c r="G62" s="172"/>
      <c r="H62" s="239"/>
    </row>
    <row r="63" spans="1:8" ht="13.5" customHeight="1">
      <c r="A63" s="158" t="s">
        <v>45</v>
      </c>
      <c r="B63" s="265">
        <v>86.783625730994146</v>
      </c>
      <c r="C63" s="265">
        <v>86.666666666666671</v>
      </c>
      <c r="D63" s="168">
        <v>83.867276887871853</v>
      </c>
      <c r="E63" s="260"/>
      <c r="F63" s="168">
        <v>95</v>
      </c>
      <c r="G63" s="168"/>
      <c r="H63" s="159"/>
    </row>
    <row r="64" spans="1:8" ht="13.5" customHeight="1">
      <c r="A64" s="217" t="s">
        <v>47</v>
      </c>
      <c r="B64" s="265">
        <v>92.086330935251794</v>
      </c>
      <c r="C64" s="265">
        <v>80</v>
      </c>
      <c r="D64" s="168">
        <v>76.767676767676761</v>
      </c>
      <c r="E64" s="260">
        <v>0.90800000000000003</v>
      </c>
      <c r="F64" s="168">
        <v>95</v>
      </c>
      <c r="G64" s="168" t="s">
        <v>76</v>
      </c>
      <c r="H64" s="236"/>
    </row>
    <row r="65" spans="1:8" ht="13.5" customHeight="1">
      <c r="A65" s="217" t="s">
        <v>50</v>
      </c>
      <c r="B65" s="265">
        <v>66.666666666666671</v>
      </c>
      <c r="C65" s="265">
        <v>92.857142857142861</v>
      </c>
      <c r="D65" s="168">
        <v>74.137931034482762</v>
      </c>
      <c r="E65" s="260">
        <v>0.89100000000000001</v>
      </c>
      <c r="F65" s="168">
        <v>95</v>
      </c>
      <c r="G65" s="168" t="s">
        <v>76</v>
      </c>
      <c r="H65" s="219"/>
    </row>
    <row r="66" spans="1:8" ht="13.5" customHeight="1">
      <c r="A66" s="217" t="s">
        <v>49</v>
      </c>
      <c r="B66" s="265">
        <v>59.585492227979273</v>
      </c>
      <c r="C66" s="265">
        <v>60.730593607305934</v>
      </c>
      <c r="D66" s="168">
        <v>61.788617886178862</v>
      </c>
      <c r="E66" s="260">
        <v>0.52600000000000002</v>
      </c>
      <c r="F66" s="168">
        <v>95</v>
      </c>
      <c r="G66" s="168" t="s">
        <v>76</v>
      </c>
      <c r="H66" s="219"/>
    </row>
    <row r="67" spans="1:8" ht="13.5" customHeight="1">
      <c r="A67" s="217" t="s">
        <v>48</v>
      </c>
      <c r="B67" s="265">
        <v>90.196078431372555</v>
      </c>
      <c r="C67" s="265">
        <v>96.721311475409834</v>
      </c>
      <c r="D67" s="168">
        <v>96.078431372549019</v>
      </c>
      <c r="E67" s="260">
        <v>0.98399999999999999</v>
      </c>
      <c r="F67" s="168">
        <v>95</v>
      </c>
      <c r="G67" s="168" t="s">
        <v>76</v>
      </c>
      <c r="H67" s="236"/>
    </row>
    <row r="68" spans="1:8" ht="13.5" customHeight="1">
      <c r="A68" s="217" t="s">
        <v>46</v>
      </c>
      <c r="B68" s="265">
        <v>99.524940617577201</v>
      </c>
      <c r="C68" s="265">
        <v>98.488120950323975</v>
      </c>
      <c r="D68" s="168">
        <v>98.333333333333329</v>
      </c>
      <c r="E68" s="260">
        <v>0.97599999999999998</v>
      </c>
      <c r="F68" s="168">
        <v>95</v>
      </c>
      <c r="G68" s="168" t="s">
        <v>76</v>
      </c>
      <c r="H68" s="236"/>
    </row>
    <row r="69" spans="1:8" ht="13.5" customHeight="1">
      <c r="A69" s="217"/>
      <c r="B69" s="166"/>
      <c r="C69" s="166"/>
      <c r="D69" s="167"/>
      <c r="E69" s="167"/>
      <c r="F69" s="167"/>
      <c r="G69" s="172"/>
      <c r="H69" s="239"/>
    </row>
    <row r="70" spans="1:8" ht="13.5" customHeight="1">
      <c r="A70" s="158" t="s">
        <v>51</v>
      </c>
      <c r="B70" s="265">
        <v>75.581395348837205</v>
      </c>
      <c r="C70" s="265">
        <v>82.766990291262132</v>
      </c>
      <c r="D70" s="168">
        <v>81.860465116279073</v>
      </c>
      <c r="E70" s="260"/>
      <c r="F70" s="168">
        <v>95</v>
      </c>
      <c r="G70" s="168"/>
      <c r="H70" s="159"/>
    </row>
    <row r="71" spans="1:8" ht="13.5" customHeight="1">
      <c r="A71" s="217" t="s">
        <v>54</v>
      </c>
      <c r="B71" s="265">
        <v>52.100840336134453</v>
      </c>
      <c r="C71" s="265">
        <v>57.142857142857146</v>
      </c>
      <c r="D71" s="168">
        <v>47</v>
      </c>
      <c r="E71" s="260">
        <v>0.63</v>
      </c>
      <c r="F71" s="168">
        <v>95</v>
      </c>
      <c r="G71" s="168" t="s">
        <v>76</v>
      </c>
      <c r="H71" s="236"/>
    </row>
    <row r="72" spans="1:8" ht="13.5" customHeight="1">
      <c r="A72" s="217" t="s">
        <v>52</v>
      </c>
      <c r="B72" s="265">
        <v>98.473282442748086</v>
      </c>
      <c r="C72" s="265">
        <v>97.959183673469383</v>
      </c>
      <c r="D72" s="168">
        <v>98.795180722891573</v>
      </c>
      <c r="E72" s="260">
        <v>0.95299999999999996</v>
      </c>
      <c r="F72" s="168">
        <v>95</v>
      </c>
      <c r="G72" s="168" t="s">
        <v>76</v>
      </c>
      <c r="H72" s="219"/>
    </row>
    <row r="73" spans="1:8" ht="13.5" customHeight="1">
      <c r="A73" s="217" t="s">
        <v>53</v>
      </c>
      <c r="B73" s="265">
        <v>94.871794871794876</v>
      </c>
      <c r="C73" s="265">
        <v>96.428571428571431</v>
      </c>
      <c r="D73" s="168">
        <v>95.238095238095241</v>
      </c>
      <c r="E73" s="260">
        <v>0.96</v>
      </c>
      <c r="F73" s="168">
        <v>95</v>
      </c>
      <c r="G73" s="168" t="s">
        <v>76</v>
      </c>
      <c r="H73" s="219"/>
    </row>
    <row r="74" spans="1:8" ht="13.5" customHeight="1">
      <c r="A74" s="217" t="s">
        <v>56</v>
      </c>
      <c r="B74" s="265">
        <v>55.555555555555557</v>
      </c>
      <c r="C74" s="265">
        <v>93.61702127659575</v>
      </c>
      <c r="D74" s="168">
        <v>100</v>
      </c>
      <c r="E74" s="260">
        <v>0.92500000000000004</v>
      </c>
      <c r="F74" s="168">
        <v>95</v>
      </c>
      <c r="G74" s="168" t="s">
        <v>76</v>
      </c>
      <c r="H74" s="236"/>
    </row>
    <row r="75" spans="1:8" ht="13.5" customHeight="1">
      <c r="A75" s="217" t="s">
        <v>57</v>
      </c>
      <c r="B75" s="265">
        <v>58.333333333333336</v>
      </c>
      <c r="C75" s="265">
        <v>57.5</v>
      </c>
      <c r="D75" s="168">
        <v>69.090909090909093</v>
      </c>
      <c r="E75" s="260">
        <v>0.69</v>
      </c>
      <c r="F75" s="168">
        <v>95</v>
      </c>
      <c r="G75" s="168" t="s">
        <v>76</v>
      </c>
      <c r="H75" s="236"/>
    </row>
    <row r="76" spans="1:8" ht="13.5" customHeight="1">
      <c r="A76" s="217" t="s">
        <v>55</v>
      </c>
      <c r="B76" s="265">
        <v>61.53846153846154</v>
      </c>
      <c r="C76" s="265">
        <v>83.333333333333329</v>
      </c>
      <c r="D76" s="168">
        <v>76.92307692307692</v>
      </c>
      <c r="E76" s="260">
        <v>0.94399999999999995</v>
      </c>
      <c r="F76" s="168">
        <v>95</v>
      </c>
      <c r="G76" s="168" t="s">
        <v>76</v>
      </c>
      <c r="H76" s="236"/>
    </row>
    <row r="77" spans="1:8" ht="13.5" customHeight="1">
      <c r="A77" s="217"/>
      <c r="B77" s="166"/>
      <c r="C77" s="166"/>
      <c r="D77" s="167"/>
      <c r="E77" s="167"/>
      <c r="F77" s="167"/>
      <c r="G77" s="172"/>
      <c r="H77" s="239"/>
    </row>
    <row r="78" spans="1:8" ht="13.5" customHeight="1">
      <c r="A78" s="158" t="s">
        <v>90</v>
      </c>
      <c r="B78" s="265">
        <v>85.75063613231552</v>
      </c>
      <c r="C78" s="265">
        <v>77.150537634408607</v>
      </c>
      <c r="D78" s="168">
        <v>86.409736308316425</v>
      </c>
      <c r="E78" s="260"/>
      <c r="F78" s="168">
        <v>95</v>
      </c>
      <c r="G78" s="168"/>
      <c r="H78" s="159"/>
    </row>
    <row r="79" spans="1:8" ht="13.5" customHeight="1">
      <c r="A79" s="217" t="s">
        <v>58</v>
      </c>
      <c r="B79" s="265">
        <v>93.333333333333329</v>
      </c>
      <c r="C79" s="265">
        <v>74.336283185840713</v>
      </c>
      <c r="D79" s="168">
        <v>96.551724137931032</v>
      </c>
      <c r="E79" s="260">
        <v>0.71</v>
      </c>
      <c r="F79" s="168">
        <v>95</v>
      </c>
      <c r="G79" s="168" t="s">
        <v>76</v>
      </c>
      <c r="H79" s="219"/>
    </row>
    <row r="80" spans="1:8" ht="13.5" customHeight="1">
      <c r="A80" s="217" t="s">
        <v>59</v>
      </c>
      <c r="B80" s="265">
        <v>85.34482758620689</v>
      </c>
      <c r="C80" s="265">
        <v>92.10526315789474</v>
      </c>
      <c r="D80" s="168">
        <v>88.172043010752688</v>
      </c>
      <c r="E80" s="260">
        <v>0.9</v>
      </c>
      <c r="F80" s="168">
        <v>95</v>
      </c>
      <c r="G80" s="168" t="s">
        <v>76</v>
      </c>
      <c r="H80" s="219"/>
    </row>
    <row r="81" spans="1:12" ht="13.5" customHeight="1">
      <c r="A81" s="217" t="s">
        <v>60</v>
      </c>
      <c r="B81" s="265">
        <v>89.024390243902445</v>
      </c>
      <c r="C81" s="265">
        <v>66.013071895424844</v>
      </c>
      <c r="D81" s="168">
        <v>87.5</v>
      </c>
      <c r="E81" s="260">
        <v>0.91</v>
      </c>
      <c r="F81" s="168">
        <v>95</v>
      </c>
      <c r="G81" s="168" t="s">
        <v>76</v>
      </c>
      <c r="H81" s="219"/>
    </row>
    <row r="82" spans="1:12" ht="13.5" customHeight="1">
      <c r="A82" s="217" t="s">
        <v>61</v>
      </c>
      <c r="B82" s="265">
        <v>81.730769230769226</v>
      </c>
      <c r="C82" s="265">
        <v>97.560975609756099</v>
      </c>
      <c r="D82" s="168">
        <v>86.419753086419746</v>
      </c>
      <c r="E82" s="260">
        <v>0.95699999999999996</v>
      </c>
      <c r="F82" s="168">
        <v>95</v>
      </c>
      <c r="G82" s="168" t="s">
        <v>76</v>
      </c>
      <c r="H82" s="236"/>
    </row>
    <row r="83" spans="1:12" ht="13.5" customHeight="1">
      <c r="A83" s="217" t="s">
        <v>62</v>
      </c>
      <c r="B83" s="265">
        <v>77.41935483870968</v>
      </c>
      <c r="C83" s="265">
        <v>100</v>
      </c>
      <c r="D83" s="168">
        <v>73.469387755102048</v>
      </c>
      <c r="E83" s="260">
        <v>0.95499999999999996</v>
      </c>
      <c r="F83" s="168">
        <v>95</v>
      </c>
      <c r="G83" s="168" t="s">
        <v>76</v>
      </c>
      <c r="H83" s="219"/>
    </row>
    <row r="84" spans="1:12" ht="13.5" customHeight="1">
      <c r="A84" s="217"/>
      <c r="B84" s="166"/>
      <c r="C84" s="166"/>
      <c r="D84" s="167"/>
      <c r="E84" s="167"/>
      <c r="F84" s="167"/>
      <c r="G84" s="172"/>
      <c r="H84" s="239"/>
    </row>
    <row r="85" spans="1:12" ht="13.5" customHeight="1">
      <c r="A85" s="158" t="s">
        <v>63</v>
      </c>
      <c r="B85" s="265">
        <v>80.714285714285708</v>
      </c>
      <c r="C85" s="265">
        <v>87.344028520499108</v>
      </c>
      <c r="D85" s="168">
        <v>80.535279805352801</v>
      </c>
      <c r="E85" s="260"/>
      <c r="F85" s="168">
        <v>95</v>
      </c>
      <c r="G85" s="168"/>
      <c r="H85" s="159"/>
    </row>
    <row r="86" spans="1:12" ht="13.5" customHeight="1">
      <c r="A86" s="217" t="s">
        <v>64</v>
      </c>
      <c r="B86" s="265">
        <v>68.852459016393439</v>
      </c>
      <c r="C86" s="265">
        <v>97.959183673469383</v>
      </c>
      <c r="D86" s="168">
        <v>71.942446043165461</v>
      </c>
      <c r="E86" s="260">
        <v>0.95</v>
      </c>
      <c r="F86" s="168">
        <v>95</v>
      </c>
      <c r="G86" s="168" t="s">
        <v>76</v>
      </c>
      <c r="H86" s="236"/>
    </row>
    <row r="87" spans="1:12" ht="13.5" customHeight="1">
      <c r="A87" s="217" t="s">
        <v>65</v>
      </c>
      <c r="B87" s="265">
        <v>96.969696969696969</v>
      </c>
      <c r="C87" s="265">
        <v>95.49549549549549</v>
      </c>
      <c r="D87" s="168">
        <v>95</v>
      </c>
      <c r="E87" s="260">
        <v>0.92700000000000005</v>
      </c>
      <c r="F87" s="168">
        <v>95</v>
      </c>
      <c r="G87" s="168" t="s">
        <v>76</v>
      </c>
      <c r="H87" s="236"/>
    </row>
    <row r="88" spans="1:12" ht="13.5" customHeight="1">
      <c r="A88" s="217" t="s">
        <v>66</v>
      </c>
      <c r="B88" s="265">
        <v>75.609756097560975</v>
      </c>
      <c r="C88" s="265">
        <v>83.139534883720927</v>
      </c>
      <c r="D88" s="168">
        <v>74.264705882352942</v>
      </c>
      <c r="E88" s="260">
        <v>0.91800000000000004</v>
      </c>
      <c r="F88" s="168">
        <v>95</v>
      </c>
      <c r="G88" s="168" t="s">
        <v>76</v>
      </c>
      <c r="H88" s="236"/>
    </row>
    <row r="89" spans="1:12" ht="13.5" customHeight="1">
      <c r="A89" s="217" t="s">
        <v>67</v>
      </c>
      <c r="B89" s="265">
        <v>91.304347826086953</v>
      </c>
      <c r="C89" s="265">
        <v>89.542483660130713</v>
      </c>
      <c r="D89" s="168">
        <v>100</v>
      </c>
      <c r="E89" s="260">
        <v>0.84499999999999997</v>
      </c>
      <c r="F89" s="168">
        <v>95</v>
      </c>
      <c r="G89" s="168" t="s">
        <v>76</v>
      </c>
      <c r="H89" s="219"/>
    </row>
    <row r="90" spans="1:12" ht="13.5" customHeight="1">
      <c r="A90" s="217" t="s">
        <v>68</v>
      </c>
      <c r="B90" s="265">
        <v>95</v>
      </c>
      <c r="C90" s="265">
        <v>73.684210526315795</v>
      </c>
      <c r="D90" s="168">
        <v>92.452830188679243</v>
      </c>
      <c r="E90" s="260">
        <v>0.68600000000000005</v>
      </c>
      <c r="F90" s="168">
        <v>95</v>
      </c>
      <c r="G90" s="168" t="s">
        <v>76</v>
      </c>
      <c r="H90" s="236"/>
      <c r="L90" s="173" t="s">
        <v>69</v>
      </c>
    </row>
    <row r="91" spans="1:12" ht="9.75" customHeight="1">
      <c r="A91" s="217"/>
      <c r="B91" s="166"/>
      <c r="C91" s="166"/>
      <c r="D91" s="167"/>
      <c r="E91" s="167"/>
      <c r="F91" s="167"/>
      <c r="G91" s="172"/>
      <c r="H91" s="239"/>
    </row>
    <row r="92" spans="1:12" ht="93.75" customHeight="1">
      <c r="A92" s="354" t="s">
        <v>545</v>
      </c>
      <c r="B92" s="355"/>
      <c r="C92" s="355"/>
      <c r="D92" s="355"/>
      <c r="E92" s="355"/>
      <c r="F92" s="355"/>
      <c r="G92" s="355"/>
      <c r="H92" s="355"/>
    </row>
  </sheetData>
  <mergeCells count="10">
    <mergeCell ref="A92:H92"/>
    <mergeCell ref="A6:H6"/>
    <mergeCell ref="A7:H7"/>
    <mergeCell ref="A9:H9"/>
    <mergeCell ref="A8:H8"/>
    <mergeCell ref="A1:H1"/>
    <mergeCell ref="A2:H2"/>
    <mergeCell ref="A3:H3"/>
    <mergeCell ref="A4:H4"/>
    <mergeCell ref="A5:H5"/>
  </mergeCells>
  <pageMargins left="0.51181102362204722" right="0.23622047244094491" top="0.35433070866141736" bottom="0.27559055118110237" header="0.15748031496062992" footer="0.15748031496062992"/>
  <pageSetup paperSize="9" scale="65" orientation="portrait" r:id="rId1"/>
  <rowBreaks count="1" manualBreakCount="1">
    <brk id="6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92"/>
  <sheetViews>
    <sheetView view="pageBreakPreview" zoomScaleNormal="160" zoomScaleSheetLayoutView="100" workbookViewId="0">
      <selection activeCell="F29" sqref="F29"/>
    </sheetView>
  </sheetViews>
  <sheetFormatPr defaultColWidth="30.85546875" defaultRowHeight="14.25"/>
  <cols>
    <col min="1" max="1" width="32" style="154" customWidth="1"/>
    <col min="2" max="2" width="14.85546875" style="154" customWidth="1"/>
    <col min="3" max="3" width="15.85546875" style="154" customWidth="1"/>
    <col min="4" max="5" width="15.42578125" style="154" customWidth="1"/>
    <col min="6" max="6" width="10.85546875" style="154" bestFit="1" customWidth="1"/>
    <col min="7" max="7" width="12.85546875" style="154" customWidth="1"/>
    <col min="8" max="8" width="25" style="154" customWidth="1"/>
    <col min="9" max="16384" width="30.85546875" style="154"/>
  </cols>
  <sheetData>
    <row r="1" spans="1:13" ht="15">
      <c r="A1" s="346" t="s">
        <v>70</v>
      </c>
      <c r="B1" s="346"/>
      <c r="C1" s="346"/>
      <c r="D1" s="346"/>
      <c r="E1" s="346"/>
      <c r="F1" s="346"/>
      <c r="G1" s="346"/>
      <c r="H1" s="346"/>
      <c r="I1" s="162"/>
      <c r="J1" s="162"/>
      <c r="K1" s="162"/>
    </row>
    <row r="2" spans="1:13" ht="15">
      <c r="A2" s="347"/>
      <c r="B2" s="347"/>
      <c r="C2" s="347"/>
      <c r="D2" s="347"/>
      <c r="E2" s="347"/>
      <c r="F2" s="347"/>
      <c r="G2" s="347"/>
      <c r="H2" s="347"/>
      <c r="I2" s="180"/>
      <c r="J2" s="180"/>
      <c r="K2" s="180"/>
    </row>
    <row r="3" spans="1:13" ht="16.5" customHeight="1">
      <c r="A3" s="346" t="s">
        <v>191</v>
      </c>
      <c r="B3" s="346"/>
      <c r="C3" s="346"/>
      <c r="D3" s="346"/>
      <c r="E3" s="346"/>
      <c r="F3" s="346"/>
      <c r="G3" s="346"/>
      <c r="H3" s="346"/>
      <c r="I3" s="180"/>
      <c r="J3" s="180"/>
      <c r="K3" s="180"/>
    </row>
    <row r="4" spans="1:13" ht="25.5" customHeight="1">
      <c r="A4" s="348" t="s">
        <v>119</v>
      </c>
      <c r="B4" s="348"/>
      <c r="C4" s="348"/>
      <c r="D4" s="348"/>
      <c r="E4" s="348"/>
      <c r="F4" s="348"/>
      <c r="G4" s="348"/>
      <c r="H4" s="348"/>
      <c r="I4" s="163"/>
      <c r="J4" s="163"/>
      <c r="K4" s="163"/>
      <c r="L4" s="163"/>
      <c r="M4" s="164"/>
    </row>
    <row r="5" spans="1:13" ht="37.5" customHeight="1">
      <c r="A5" s="348" t="s">
        <v>120</v>
      </c>
      <c r="B5" s="348"/>
      <c r="C5" s="348"/>
      <c r="D5" s="348"/>
      <c r="E5" s="348"/>
      <c r="F5" s="348"/>
      <c r="G5" s="348"/>
      <c r="H5" s="348"/>
      <c r="I5" s="164"/>
      <c r="J5" s="164"/>
      <c r="K5" s="164"/>
      <c r="L5" s="164"/>
      <c r="M5" s="164"/>
    </row>
    <row r="6" spans="1:13" ht="13.5" customHeight="1">
      <c r="A6" s="351"/>
      <c r="B6" s="351"/>
      <c r="C6" s="351"/>
      <c r="D6" s="351"/>
      <c r="E6" s="351"/>
      <c r="F6" s="351"/>
      <c r="G6" s="351"/>
      <c r="H6" s="351"/>
      <c r="I6" s="164"/>
      <c r="J6" s="164"/>
      <c r="K6" s="164"/>
      <c r="L6" s="164"/>
      <c r="M6" s="164"/>
    </row>
    <row r="7" spans="1:13" ht="29.25" customHeight="1">
      <c r="A7" s="352" t="s">
        <v>117</v>
      </c>
      <c r="B7" s="352"/>
      <c r="C7" s="352"/>
      <c r="D7" s="352"/>
      <c r="E7" s="352"/>
      <c r="F7" s="352"/>
      <c r="G7" s="352"/>
      <c r="H7" s="352"/>
      <c r="I7" s="164"/>
      <c r="J7" s="164"/>
      <c r="K7" s="164"/>
      <c r="L7" s="164"/>
      <c r="M7" s="164"/>
    </row>
    <row r="8" spans="1:13" ht="21.75" customHeight="1">
      <c r="A8" s="352" t="s">
        <v>94</v>
      </c>
      <c r="B8" s="352"/>
      <c r="C8" s="352"/>
      <c r="D8" s="352"/>
      <c r="E8" s="352"/>
      <c r="F8" s="352"/>
      <c r="G8" s="352"/>
      <c r="H8" s="352"/>
      <c r="I8" s="164"/>
      <c r="J8" s="164"/>
      <c r="K8" s="164"/>
      <c r="L8" s="164"/>
      <c r="M8" s="164"/>
    </row>
    <row r="9" spans="1:13" ht="34.5" customHeight="1">
      <c r="A9" s="353" t="s">
        <v>616</v>
      </c>
      <c r="B9" s="353"/>
      <c r="C9" s="353"/>
      <c r="D9" s="353"/>
      <c r="E9" s="353"/>
      <c r="F9" s="353"/>
      <c r="G9" s="353"/>
      <c r="H9" s="353"/>
      <c r="I9" s="164"/>
      <c r="J9" s="164"/>
      <c r="K9" s="164"/>
      <c r="L9" s="164"/>
      <c r="M9" s="164"/>
    </row>
    <row r="10" spans="1:13" ht="30">
      <c r="A10" s="155" t="s">
        <v>72</v>
      </c>
      <c r="B10" s="156" t="s">
        <v>178</v>
      </c>
      <c r="C10" s="156" t="s">
        <v>179</v>
      </c>
      <c r="D10" s="156" t="s">
        <v>185</v>
      </c>
      <c r="E10" s="156" t="s">
        <v>186</v>
      </c>
      <c r="F10" s="156" t="s">
        <v>541</v>
      </c>
      <c r="G10" s="156" t="s">
        <v>73</v>
      </c>
      <c r="H10" s="23" t="s">
        <v>624</v>
      </c>
    </row>
    <row r="11" spans="1:13" ht="7.5" customHeight="1">
      <c r="A11" s="217"/>
      <c r="B11" s="217"/>
      <c r="C11" s="217"/>
      <c r="D11" s="218"/>
      <c r="E11" s="218"/>
      <c r="F11" s="218"/>
      <c r="G11" s="219"/>
      <c r="H11" s="219"/>
    </row>
    <row r="12" spans="1:13" ht="15" customHeight="1">
      <c r="A12" s="157" t="s">
        <v>0</v>
      </c>
      <c r="B12" s="219"/>
      <c r="C12" s="219">
        <v>55.55</v>
      </c>
      <c r="D12" s="231"/>
      <c r="E12" s="219"/>
      <c r="F12" s="231"/>
      <c r="G12" s="233"/>
      <c r="H12" s="358" t="s">
        <v>542</v>
      </c>
    </row>
    <row r="13" spans="1:13" ht="13.5" customHeight="1">
      <c r="A13" s="217" t="s">
        <v>1</v>
      </c>
      <c r="B13" s="219">
        <v>88.88</v>
      </c>
      <c r="C13" s="219">
        <f>500/9</f>
        <v>55.555555555555557</v>
      </c>
      <c r="D13" s="219">
        <v>0</v>
      </c>
      <c r="E13" s="219">
        <f>400/4</f>
        <v>100</v>
      </c>
      <c r="F13" s="219"/>
      <c r="G13" s="219" t="s">
        <v>76</v>
      </c>
      <c r="H13" s="359"/>
    </row>
    <row r="14" spans="1:13" ht="13.5" customHeight="1">
      <c r="A14" s="217" t="s">
        <v>2</v>
      </c>
      <c r="B14" s="219">
        <v>11.1</v>
      </c>
      <c r="C14" s="219">
        <f>300/9</f>
        <v>33.333333333333336</v>
      </c>
      <c r="D14" s="219">
        <v>0</v>
      </c>
      <c r="E14" s="219">
        <f>0/4</f>
        <v>0</v>
      </c>
      <c r="F14" s="219"/>
      <c r="G14" s="219" t="s">
        <v>76</v>
      </c>
      <c r="H14" s="359"/>
    </row>
    <row r="15" spans="1:13" ht="13.5" customHeight="1">
      <c r="A15" s="217" t="s">
        <v>3</v>
      </c>
      <c r="B15" s="219">
        <v>33.299999999999997</v>
      </c>
      <c r="C15" s="219">
        <f>800/9</f>
        <v>88.888888888888886</v>
      </c>
      <c r="D15" s="219">
        <v>0</v>
      </c>
      <c r="E15" s="219">
        <f t="shared" ref="E15:E20" si="0">0/4</f>
        <v>0</v>
      </c>
      <c r="F15" s="219"/>
      <c r="G15" s="219" t="s">
        <v>76</v>
      </c>
      <c r="H15" s="359"/>
    </row>
    <row r="16" spans="1:13" ht="13.5" customHeight="1">
      <c r="A16" s="217" t="s">
        <v>4</v>
      </c>
      <c r="B16" s="219">
        <v>33.299999999999997</v>
      </c>
      <c r="C16" s="219">
        <v>11.11</v>
      </c>
      <c r="D16" s="219">
        <v>0</v>
      </c>
      <c r="E16" s="219">
        <f t="shared" si="0"/>
        <v>0</v>
      </c>
      <c r="F16" s="219"/>
      <c r="G16" s="219" t="s">
        <v>76</v>
      </c>
      <c r="H16" s="359"/>
    </row>
    <row r="17" spans="1:8" ht="13.5" customHeight="1">
      <c r="A17" s="217" t="s">
        <v>5</v>
      </c>
      <c r="B17" s="219">
        <v>11.1</v>
      </c>
      <c r="C17" s="219">
        <v>0</v>
      </c>
      <c r="D17" s="219">
        <v>0</v>
      </c>
      <c r="E17" s="219">
        <f t="shared" si="0"/>
        <v>0</v>
      </c>
      <c r="F17" s="219"/>
      <c r="G17" s="219" t="s">
        <v>76</v>
      </c>
      <c r="H17" s="359"/>
    </row>
    <row r="18" spans="1:8" ht="13.5" customHeight="1">
      <c r="A18" s="217" t="s">
        <v>6</v>
      </c>
      <c r="B18" s="219">
        <v>55.5</v>
      </c>
      <c r="C18" s="219">
        <v>100</v>
      </c>
      <c r="D18" s="219">
        <v>33.333333333333336</v>
      </c>
      <c r="E18" s="219">
        <f>1*100/4</f>
        <v>25</v>
      </c>
      <c r="F18" s="219"/>
      <c r="G18" s="219" t="s">
        <v>76</v>
      </c>
      <c r="H18" s="359"/>
    </row>
    <row r="19" spans="1:8" ht="13.5" customHeight="1">
      <c r="A19" s="217" t="s">
        <v>7</v>
      </c>
      <c r="B19" s="219">
        <v>44.4</v>
      </c>
      <c r="C19" s="219">
        <f>700/9</f>
        <v>77.777777777777771</v>
      </c>
      <c r="D19" s="219">
        <v>11.111111111111111</v>
      </c>
      <c r="E19" s="219">
        <f>200/4</f>
        <v>50</v>
      </c>
      <c r="F19" s="219"/>
      <c r="G19" s="219" t="s">
        <v>76</v>
      </c>
      <c r="H19" s="359"/>
    </row>
    <row r="20" spans="1:8" ht="13.5" customHeight="1">
      <c r="A20" s="217" t="s">
        <v>8</v>
      </c>
      <c r="B20" s="219">
        <v>66.599999999999994</v>
      </c>
      <c r="C20" s="219">
        <v>100</v>
      </c>
      <c r="D20" s="219">
        <v>11.111111111111111</v>
      </c>
      <c r="E20" s="219">
        <f t="shared" si="0"/>
        <v>0</v>
      </c>
      <c r="F20" s="219"/>
      <c r="G20" s="219" t="s">
        <v>76</v>
      </c>
      <c r="H20" s="359"/>
    </row>
    <row r="21" spans="1:8" ht="13.5" customHeight="1">
      <c r="A21" s="217" t="s">
        <v>9</v>
      </c>
      <c r="B21" s="219">
        <v>44.4</v>
      </c>
      <c r="C21" s="219">
        <v>100</v>
      </c>
      <c r="D21" s="219">
        <v>55.555555555555557</v>
      </c>
      <c r="E21" s="219">
        <f>400/4</f>
        <v>100</v>
      </c>
      <c r="F21" s="219"/>
      <c r="G21" s="219" t="s">
        <v>76</v>
      </c>
      <c r="H21" s="359"/>
    </row>
    <row r="22" spans="1:8" ht="13.5" customHeight="1">
      <c r="A22" s="217"/>
      <c r="B22" s="166"/>
      <c r="C22" s="166"/>
      <c r="D22" s="218"/>
      <c r="E22" s="260"/>
      <c r="F22" s="218"/>
      <c r="G22" s="239"/>
      <c r="H22" s="359"/>
    </row>
    <row r="23" spans="1:8" ht="13.5" customHeight="1">
      <c r="A23" s="158" t="s">
        <v>10</v>
      </c>
      <c r="B23" s="219"/>
      <c r="C23" s="219">
        <v>16.600000000000001</v>
      </c>
      <c r="D23" s="218"/>
      <c r="E23" s="219"/>
      <c r="F23" s="218"/>
      <c r="G23" s="219"/>
      <c r="H23" s="359"/>
    </row>
    <row r="24" spans="1:8" ht="13.5" customHeight="1">
      <c r="A24" s="217" t="s">
        <v>11</v>
      </c>
      <c r="B24" s="219">
        <v>11.11</v>
      </c>
      <c r="C24" s="219">
        <v>11.11</v>
      </c>
      <c r="D24" s="219">
        <f>200/9</f>
        <v>22.222222222222221</v>
      </c>
      <c r="E24" s="219">
        <f>100/4</f>
        <v>25</v>
      </c>
      <c r="F24" s="219"/>
      <c r="G24" s="219" t="s">
        <v>76</v>
      </c>
      <c r="H24" s="359"/>
    </row>
    <row r="25" spans="1:8" ht="13.5" customHeight="1">
      <c r="A25" s="217" t="s">
        <v>12</v>
      </c>
      <c r="B25" s="219">
        <v>33.299999999999997</v>
      </c>
      <c r="C25" s="219">
        <v>88.88</v>
      </c>
      <c r="D25" s="219">
        <f>600/9</f>
        <v>66.666666666666671</v>
      </c>
      <c r="E25" s="219">
        <f>100/4</f>
        <v>25</v>
      </c>
      <c r="F25" s="219"/>
      <c r="G25" s="219" t="s">
        <v>76</v>
      </c>
      <c r="H25" s="359"/>
    </row>
    <row r="26" spans="1:8" ht="13.5" customHeight="1">
      <c r="A26" s="217" t="s">
        <v>13</v>
      </c>
      <c r="B26" s="219">
        <v>66.599999999999994</v>
      </c>
      <c r="C26" s="219">
        <v>33.33</v>
      </c>
      <c r="D26" s="219">
        <f>0/9</f>
        <v>0</v>
      </c>
      <c r="E26" s="219">
        <f>0/4</f>
        <v>0</v>
      </c>
      <c r="F26" s="219"/>
      <c r="G26" s="219" t="s">
        <v>76</v>
      </c>
      <c r="H26" s="359"/>
    </row>
    <row r="27" spans="1:8" ht="13.5" customHeight="1">
      <c r="A27" s="217" t="s">
        <v>14</v>
      </c>
      <c r="B27" s="219">
        <v>11.1</v>
      </c>
      <c r="C27" s="219">
        <v>0</v>
      </c>
      <c r="D27" s="219">
        <f>0/9</f>
        <v>0</v>
      </c>
      <c r="E27" s="219">
        <f>0/4</f>
        <v>0</v>
      </c>
      <c r="F27" s="219"/>
      <c r="G27" s="219" t="s">
        <v>76</v>
      </c>
      <c r="H27" s="359"/>
    </row>
    <row r="28" spans="1:8" ht="13.5" customHeight="1">
      <c r="A28" s="217" t="s">
        <v>15</v>
      </c>
      <c r="B28" s="219">
        <v>33.299999999999997</v>
      </c>
      <c r="C28" s="219">
        <v>11.11</v>
      </c>
      <c r="D28" s="219">
        <f>0/9</f>
        <v>0</v>
      </c>
      <c r="E28" s="219">
        <f>400/4</f>
        <v>100</v>
      </c>
      <c r="F28" s="219"/>
      <c r="G28" s="219" t="s">
        <v>76</v>
      </c>
      <c r="H28" s="359"/>
    </row>
    <row r="29" spans="1:8" ht="13.5" customHeight="1">
      <c r="A29" s="217" t="s">
        <v>16</v>
      </c>
      <c r="B29" s="219">
        <v>66.599999999999994</v>
      </c>
      <c r="C29" s="219">
        <v>11.11</v>
      </c>
      <c r="D29" s="219">
        <f>0/9</f>
        <v>0</v>
      </c>
      <c r="E29" s="219">
        <f>0/4</f>
        <v>0</v>
      </c>
      <c r="F29" s="219"/>
      <c r="G29" s="219" t="s">
        <v>76</v>
      </c>
      <c r="H29" s="359"/>
    </row>
    <row r="30" spans="1:8" ht="13.5" customHeight="1">
      <c r="A30" s="217"/>
      <c r="B30" s="219"/>
      <c r="C30" s="219"/>
      <c r="D30" s="218"/>
      <c r="E30" s="167"/>
      <c r="F30" s="218"/>
      <c r="G30" s="239"/>
      <c r="H30" s="359"/>
    </row>
    <row r="31" spans="1:8" ht="13.5" customHeight="1">
      <c r="A31" s="158" t="s">
        <v>17</v>
      </c>
      <c r="B31" s="219"/>
      <c r="C31" s="219">
        <v>25</v>
      </c>
      <c r="D31" s="218"/>
      <c r="E31" s="219"/>
      <c r="F31" s="218"/>
      <c r="G31" s="219"/>
      <c r="H31" s="359"/>
    </row>
    <row r="32" spans="1:8" ht="13.5" customHeight="1">
      <c r="A32" s="217" t="s">
        <v>18</v>
      </c>
      <c r="B32" s="219">
        <v>11.1</v>
      </c>
      <c r="C32" s="219">
        <v>55.55</v>
      </c>
      <c r="D32" s="219">
        <f>0/9</f>
        <v>0</v>
      </c>
      <c r="E32" s="219">
        <f t="shared" ref="E32:E38" si="1">0/4</f>
        <v>0</v>
      </c>
      <c r="F32" s="219"/>
      <c r="G32" s="219" t="s">
        <v>76</v>
      </c>
      <c r="H32" s="359"/>
    </row>
    <row r="33" spans="1:8" ht="13.5" customHeight="1">
      <c r="A33" s="217" t="s">
        <v>19</v>
      </c>
      <c r="B33" s="219">
        <v>55.5</v>
      </c>
      <c r="C33" s="219">
        <v>55.55</v>
      </c>
      <c r="D33" s="219">
        <f>200/9</f>
        <v>22.222222222222221</v>
      </c>
      <c r="E33" s="219">
        <f>100/4</f>
        <v>25</v>
      </c>
      <c r="F33" s="219"/>
      <c r="G33" s="219" t="s">
        <v>76</v>
      </c>
      <c r="H33" s="359"/>
    </row>
    <row r="34" spans="1:8" ht="13.5" customHeight="1">
      <c r="A34" s="217" t="s">
        <v>20</v>
      </c>
      <c r="B34" s="219">
        <v>22.2</v>
      </c>
      <c r="C34" s="219">
        <v>66.66</v>
      </c>
      <c r="D34" s="219">
        <f>0/9</f>
        <v>0</v>
      </c>
      <c r="E34" s="219">
        <f t="shared" si="1"/>
        <v>0</v>
      </c>
      <c r="F34" s="219"/>
      <c r="G34" s="219" t="s">
        <v>76</v>
      </c>
      <c r="H34" s="359"/>
    </row>
    <row r="35" spans="1:8" ht="13.5" customHeight="1">
      <c r="A35" s="217" t="s">
        <v>21</v>
      </c>
      <c r="B35" s="219">
        <v>77.7</v>
      </c>
      <c r="C35" s="219">
        <v>44.44</v>
      </c>
      <c r="D35" s="219">
        <f>0/9</f>
        <v>0</v>
      </c>
      <c r="E35" s="219">
        <f t="shared" si="1"/>
        <v>0</v>
      </c>
      <c r="F35" s="219"/>
      <c r="G35" s="219" t="s">
        <v>76</v>
      </c>
      <c r="H35" s="359"/>
    </row>
    <row r="36" spans="1:8" ht="13.5" customHeight="1">
      <c r="A36" s="217" t="s">
        <v>22</v>
      </c>
      <c r="B36" s="219">
        <v>11.1</v>
      </c>
      <c r="C36" s="219">
        <v>44.44</v>
      </c>
      <c r="D36" s="219">
        <f>0/9</f>
        <v>0</v>
      </c>
      <c r="E36" s="219">
        <f t="shared" si="1"/>
        <v>0</v>
      </c>
      <c r="F36" s="219"/>
      <c r="G36" s="219" t="s">
        <v>76</v>
      </c>
      <c r="H36" s="359"/>
    </row>
    <row r="37" spans="1:8" ht="13.5" customHeight="1">
      <c r="A37" s="217" t="s">
        <v>23</v>
      </c>
      <c r="B37" s="219">
        <v>11.1</v>
      </c>
      <c r="C37" s="219">
        <v>77.77</v>
      </c>
      <c r="D37" s="219">
        <f>400/9</f>
        <v>44.444444444444443</v>
      </c>
      <c r="E37" s="219">
        <f t="shared" si="1"/>
        <v>0</v>
      </c>
      <c r="F37" s="219"/>
      <c r="G37" s="219" t="s">
        <v>76</v>
      </c>
      <c r="H37" s="359"/>
    </row>
    <row r="38" spans="1:8" ht="13.5" customHeight="1">
      <c r="A38" s="217" t="s">
        <v>24</v>
      </c>
      <c r="B38" s="219">
        <v>66.599999999999994</v>
      </c>
      <c r="C38" s="219">
        <v>100</v>
      </c>
      <c r="D38" s="219">
        <f>0/9</f>
        <v>0</v>
      </c>
      <c r="E38" s="219">
        <f t="shared" si="1"/>
        <v>0</v>
      </c>
      <c r="F38" s="219"/>
      <c r="G38" s="219" t="s">
        <v>76</v>
      </c>
      <c r="H38" s="359"/>
    </row>
    <row r="39" spans="1:8" ht="13.5" customHeight="1">
      <c r="A39" s="217" t="s">
        <v>25</v>
      </c>
      <c r="B39" s="219">
        <v>33.299999999999997</v>
      </c>
      <c r="C39" s="219">
        <v>66.66</v>
      </c>
      <c r="D39" s="219">
        <f>0/9</f>
        <v>0</v>
      </c>
      <c r="E39" s="219">
        <f>0/4</f>
        <v>0</v>
      </c>
      <c r="F39" s="219"/>
      <c r="G39" s="219" t="s">
        <v>76</v>
      </c>
      <c r="H39" s="359"/>
    </row>
    <row r="40" spans="1:8" ht="13.5" customHeight="1">
      <c r="A40" s="217"/>
      <c r="B40" s="219"/>
      <c r="C40" s="219"/>
      <c r="D40" s="218"/>
      <c r="E40" s="167"/>
      <c r="F40" s="218"/>
      <c r="G40" s="239"/>
      <c r="H40" s="359"/>
    </row>
    <row r="41" spans="1:8" ht="30" customHeight="1">
      <c r="A41" s="160" t="s">
        <v>92</v>
      </c>
      <c r="B41" s="219"/>
      <c r="C41" s="219">
        <v>16.600000000000001</v>
      </c>
      <c r="D41" s="218"/>
      <c r="E41" s="219"/>
      <c r="F41" s="218"/>
      <c r="G41" s="218"/>
      <c r="H41" s="359"/>
    </row>
    <row r="42" spans="1:8" ht="13.5" customHeight="1">
      <c r="A42" s="217" t="s">
        <v>26</v>
      </c>
      <c r="B42" s="219">
        <v>55.55</v>
      </c>
      <c r="C42" s="219">
        <v>22.22</v>
      </c>
      <c r="D42" s="219">
        <f t="shared" ref="D42:D44" si="2">0/9</f>
        <v>0</v>
      </c>
      <c r="E42" s="219">
        <f t="shared" ref="E42:E53" si="3">0/4</f>
        <v>0</v>
      </c>
      <c r="F42" s="219"/>
      <c r="G42" s="219" t="s">
        <v>76</v>
      </c>
      <c r="H42" s="359"/>
    </row>
    <row r="43" spans="1:8" ht="13.5" customHeight="1">
      <c r="A43" s="217" t="s">
        <v>27</v>
      </c>
      <c r="B43" s="219">
        <v>0</v>
      </c>
      <c r="C43" s="219">
        <v>0</v>
      </c>
      <c r="D43" s="219">
        <f t="shared" si="2"/>
        <v>0</v>
      </c>
      <c r="E43" s="219">
        <f t="shared" si="3"/>
        <v>0</v>
      </c>
      <c r="F43" s="219"/>
      <c r="G43" s="219" t="s">
        <v>76</v>
      </c>
      <c r="H43" s="359"/>
    </row>
    <row r="44" spans="1:8" ht="13.5" customHeight="1">
      <c r="A44" s="217" t="s">
        <v>28</v>
      </c>
      <c r="B44" s="219">
        <v>33.299999999999997</v>
      </c>
      <c r="C44" s="219">
        <v>11.11</v>
      </c>
      <c r="D44" s="219">
        <f t="shared" si="2"/>
        <v>0</v>
      </c>
      <c r="E44" s="219">
        <f>400/4</f>
        <v>100</v>
      </c>
      <c r="F44" s="219"/>
      <c r="G44" s="219" t="s">
        <v>76</v>
      </c>
      <c r="H44" s="359"/>
    </row>
    <row r="45" spans="1:8" ht="13.5" customHeight="1">
      <c r="A45" s="217" t="s">
        <v>29</v>
      </c>
      <c r="B45" s="219">
        <v>88.8</v>
      </c>
      <c r="C45" s="219">
        <v>88.88</v>
      </c>
      <c r="D45" s="219">
        <f>200/9</f>
        <v>22.222222222222221</v>
      </c>
      <c r="E45" s="219">
        <f>300/4</f>
        <v>75</v>
      </c>
      <c r="F45" s="219"/>
      <c r="G45" s="219" t="s">
        <v>76</v>
      </c>
      <c r="H45" s="359"/>
    </row>
    <row r="46" spans="1:8" ht="13.5" customHeight="1">
      <c r="A46" s="217" t="s">
        <v>30</v>
      </c>
      <c r="B46" s="219">
        <v>22.2</v>
      </c>
      <c r="C46" s="219">
        <v>0</v>
      </c>
      <c r="D46" s="219">
        <f>200/9</f>
        <v>22.222222222222221</v>
      </c>
      <c r="E46" s="219">
        <f>300/4</f>
        <v>75</v>
      </c>
      <c r="F46" s="219"/>
      <c r="G46" s="219" t="s">
        <v>76</v>
      </c>
      <c r="H46" s="359"/>
    </row>
    <row r="47" spans="1:8" ht="13.5" customHeight="1">
      <c r="A47" s="217" t="s">
        <v>31</v>
      </c>
      <c r="B47" s="219">
        <v>44.4</v>
      </c>
      <c r="C47" s="219">
        <v>11.11</v>
      </c>
      <c r="D47" s="219">
        <f>800/9</f>
        <v>88.888888888888886</v>
      </c>
      <c r="E47" s="219">
        <f>400/4</f>
        <v>100</v>
      </c>
      <c r="F47" s="219"/>
      <c r="G47" s="219" t="s">
        <v>76</v>
      </c>
      <c r="H47" s="359"/>
    </row>
    <row r="48" spans="1:8" ht="13.5" customHeight="1">
      <c r="A48" s="217" t="s">
        <v>32</v>
      </c>
      <c r="B48" s="219">
        <v>33.299999999999997</v>
      </c>
      <c r="C48" s="219">
        <v>22.22</v>
      </c>
      <c r="D48" s="219">
        <f>100/9</f>
        <v>11.111111111111111</v>
      </c>
      <c r="E48" s="219">
        <f t="shared" si="3"/>
        <v>0</v>
      </c>
      <c r="F48" s="219"/>
      <c r="G48" s="219" t="s">
        <v>76</v>
      </c>
      <c r="H48" s="359"/>
    </row>
    <row r="49" spans="1:8" ht="13.5" customHeight="1">
      <c r="A49" s="217" t="s">
        <v>33</v>
      </c>
      <c r="B49" s="219">
        <v>33.299999999999997</v>
      </c>
      <c r="C49" s="219">
        <v>33.33</v>
      </c>
      <c r="D49" s="219">
        <f>0/9</f>
        <v>0</v>
      </c>
      <c r="E49" s="219">
        <f t="shared" si="3"/>
        <v>0</v>
      </c>
      <c r="F49" s="219"/>
      <c r="G49" s="219" t="s">
        <v>76</v>
      </c>
      <c r="H49" s="359"/>
    </row>
    <row r="50" spans="1:8" ht="13.5" customHeight="1">
      <c r="A50" s="217" t="s">
        <v>34</v>
      </c>
      <c r="B50" s="219">
        <v>66.599999999999994</v>
      </c>
      <c r="C50" s="219">
        <v>0</v>
      </c>
      <c r="D50" s="219">
        <f>0/9</f>
        <v>0</v>
      </c>
      <c r="E50" s="219">
        <f>200/4</f>
        <v>50</v>
      </c>
      <c r="F50" s="219"/>
      <c r="G50" s="219" t="s">
        <v>76</v>
      </c>
      <c r="H50" s="359"/>
    </row>
    <row r="51" spans="1:8" ht="13.5" customHeight="1">
      <c r="A51" s="217" t="s">
        <v>35</v>
      </c>
      <c r="B51" s="219">
        <v>88.8</v>
      </c>
      <c r="C51" s="219">
        <v>44.44</v>
      </c>
      <c r="D51" s="219">
        <f>100/9</f>
        <v>11.111111111111111</v>
      </c>
      <c r="E51" s="219">
        <f t="shared" si="3"/>
        <v>0</v>
      </c>
      <c r="F51" s="219"/>
      <c r="G51" s="219" t="s">
        <v>76</v>
      </c>
      <c r="H51" s="359"/>
    </row>
    <row r="52" spans="1:8" ht="13.5" customHeight="1">
      <c r="A52" s="217" t="s">
        <v>36</v>
      </c>
      <c r="B52" s="219">
        <v>11.1</v>
      </c>
      <c r="C52" s="219">
        <v>88.88</v>
      </c>
      <c r="D52" s="219">
        <f>900/9</f>
        <v>100</v>
      </c>
      <c r="E52" s="219">
        <f>400/4</f>
        <v>100</v>
      </c>
      <c r="F52" s="219"/>
      <c r="G52" s="219" t="s">
        <v>76</v>
      </c>
      <c r="H52" s="359"/>
    </row>
    <row r="53" spans="1:8" ht="13.5" customHeight="1">
      <c r="A53" s="217" t="s">
        <v>37</v>
      </c>
      <c r="B53" s="219">
        <v>22.2</v>
      </c>
      <c r="C53" s="219">
        <v>11.11</v>
      </c>
      <c r="D53" s="219">
        <f>100/9</f>
        <v>11.111111111111111</v>
      </c>
      <c r="E53" s="219">
        <f t="shared" si="3"/>
        <v>0</v>
      </c>
      <c r="F53" s="219"/>
      <c r="G53" s="219" t="s">
        <v>76</v>
      </c>
      <c r="H53" s="359"/>
    </row>
    <row r="54" spans="1:8" ht="13.5" customHeight="1">
      <c r="A54" s="217"/>
      <c r="B54" s="219"/>
      <c r="C54" s="219"/>
      <c r="D54" s="218"/>
      <c r="E54" s="167"/>
      <c r="F54" s="218"/>
      <c r="G54" s="239"/>
      <c r="H54" s="359"/>
    </row>
    <row r="55" spans="1:8" ht="13.5" customHeight="1">
      <c r="A55" s="158" t="s">
        <v>38</v>
      </c>
      <c r="B55" s="219"/>
      <c r="C55" s="219">
        <v>0</v>
      </c>
      <c r="D55" s="218"/>
      <c r="E55" s="219"/>
      <c r="F55" s="218"/>
      <c r="G55" s="219"/>
      <c r="H55" s="359"/>
    </row>
    <row r="56" spans="1:8" ht="13.5" customHeight="1">
      <c r="A56" s="217" t="s">
        <v>39</v>
      </c>
      <c r="B56" s="219">
        <v>11.1</v>
      </c>
      <c r="C56" s="219">
        <v>11.11</v>
      </c>
      <c r="D56" s="219">
        <f>100/9</f>
        <v>11.111111111111111</v>
      </c>
      <c r="E56" s="219">
        <f t="shared" ref="E56:E61" si="4">0/4</f>
        <v>0</v>
      </c>
      <c r="F56" s="219"/>
      <c r="G56" s="219" t="s">
        <v>76</v>
      </c>
      <c r="H56" s="359"/>
    </row>
    <row r="57" spans="1:8" ht="13.5" customHeight="1">
      <c r="A57" s="217" t="s">
        <v>40</v>
      </c>
      <c r="B57" s="219">
        <v>55.5</v>
      </c>
      <c r="C57" s="219">
        <v>11.11</v>
      </c>
      <c r="D57" s="219">
        <f>700/9</f>
        <v>77.777777777777771</v>
      </c>
      <c r="E57" s="219">
        <f>400/4</f>
        <v>100</v>
      </c>
      <c r="F57" s="219"/>
      <c r="G57" s="219" t="s">
        <v>76</v>
      </c>
      <c r="H57" s="359"/>
    </row>
    <row r="58" spans="1:8" ht="13.5" customHeight="1">
      <c r="A58" s="217" t="s">
        <v>41</v>
      </c>
      <c r="B58" s="219">
        <v>55.5</v>
      </c>
      <c r="C58" s="219">
        <v>55.55</v>
      </c>
      <c r="D58" s="219">
        <f>0/9</f>
        <v>0</v>
      </c>
      <c r="E58" s="219">
        <f t="shared" si="4"/>
        <v>0</v>
      </c>
      <c r="F58" s="219"/>
      <c r="G58" s="219" t="s">
        <v>76</v>
      </c>
      <c r="H58" s="359"/>
    </row>
    <row r="59" spans="1:8" ht="13.5" customHeight="1">
      <c r="A59" s="217" t="s">
        <v>42</v>
      </c>
      <c r="B59" s="219">
        <v>88.8</v>
      </c>
      <c r="C59" s="219">
        <v>0</v>
      </c>
      <c r="D59" s="219">
        <f>900/9</f>
        <v>100</v>
      </c>
      <c r="E59" s="219">
        <f>400/4</f>
        <v>100</v>
      </c>
      <c r="F59" s="219"/>
      <c r="G59" s="219" t="s">
        <v>76</v>
      </c>
      <c r="H59" s="359"/>
    </row>
    <row r="60" spans="1:8" ht="13.5" customHeight="1">
      <c r="A60" s="217" t="s">
        <v>43</v>
      </c>
      <c r="B60" s="219">
        <v>100</v>
      </c>
      <c r="C60" s="219">
        <v>22.22</v>
      </c>
      <c r="D60" s="219">
        <f>400/9</f>
        <v>44.444444444444443</v>
      </c>
      <c r="E60" s="219">
        <f>100/4</f>
        <v>25</v>
      </c>
      <c r="F60" s="219"/>
      <c r="G60" s="219" t="s">
        <v>76</v>
      </c>
      <c r="H60" s="359"/>
    </row>
    <row r="61" spans="1:8" ht="13.5" customHeight="1">
      <c r="A61" s="217" t="s">
        <v>44</v>
      </c>
      <c r="B61" s="219">
        <v>22.2</v>
      </c>
      <c r="C61" s="219">
        <v>11.11</v>
      </c>
      <c r="D61" s="219">
        <f>0/9</f>
        <v>0</v>
      </c>
      <c r="E61" s="219">
        <f t="shared" si="4"/>
        <v>0</v>
      </c>
      <c r="F61" s="219"/>
      <c r="G61" s="219" t="s">
        <v>76</v>
      </c>
      <c r="H61" s="359"/>
    </row>
    <row r="62" spans="1:8" ht="13.5" customHeight="1">
      <c r="A62" s="217"/>
      <c r="B62" s="219"/>
      <c r="C62" s="219"/>
      <c r="D62" s="218"/>
      <c r="E62" s="167"/>
      <c r="F62" s="218"/>
      <c r="G62" s="239"/>
      <c r="H62" s="359"/>
    </row>
    <row r="63" spans="1:8" ht="13.5" customHeight="1">
      <c r="A63" s="158" t="s">
        <v>45</v>
      </c>
      <c r="B63" s="219"/>
      <c r="C63" s="219">
        <v>20</v>
      </c>
      <c r="D63" s="219"/>
      <c r="E63" s="219"/>
      <c r="F63" s="219"/>
      <c r="G63" s="219"/>
      <c r="H63" s="359"/>
    </row>
    <row r="64" spans="1:8" ht="13.5" customHeight="1">
      <c r="A64" s="217" t="s">
        <v>47</v>
      </c>
      <c r="B64" s="219">
        <v>88.8</v>
      </c>
      <c r="C64" s="219">
        <v>22.22</v>
      </c>
      <c r="D64" s="219">
        <v>0</v>
      </c>
      <c r="E64" s="219">
        <f>0/4</f>
        <v>0</v>
      </c>
      <c r="F64" s="219"/>
      <c r="G64" s="219" t="s">
        <v>76</v>
      </c>
      <c r="H64" s="359"/>
    </row>
    <row r="65" spans="1:8" ht="13.5" customHeight="1">
      <c r="A65" s="217" t="s">
        <v>50</v>
      </c>
      <c r="B65" s="219">
        <v>100</v>
      </c>
      <c r="C65" s="219">
        <v>44.44</v>
      </c>
      <c r="D65" s="219">
        <v>0</v>
      </c>
      <c r="E65" s="219">
        <f>100/4</f>
        <v>25</v>
      </c>
      <c r="F65" s="219"/>
      <c r="G65" s="219" t="s">
        <v>76</v>
      </c>
      <c r="H65" s="359"/>
    </row>
    <row r="66" spans="1:8" ht="13.5" customHeight="1">
      <c r="A66" s="217" t="s">
        <v>49</v>
      </c>
      <c r="B66" s="219">
        <v>11.1</v>
      </c>
      <c r="C66" s="219">
        <v>0</v>
      </c>
      <c r="D66" s="219">
        <v>0</v>
      </c>
      <c r="E66" s="219">
        <f t="shared" ref="E66:E68" si="5">0/4</f>
        <v>0</v>
      </c>
      <c r="F66" s="219"/>
      <c r="G66" s="219" t="s">
        <v>76</v>
      </c>
      <c r="H66" s="359"/>
    </row>
    <row r="67" spans="1:8" ht="13.5" customHeight="1">
      <c r="A67" s="217" t="s">
        <v>48</v>
      </c>
      <c r="B67" s="219">
        <v>66.599999999999994</v>
      </c>
      <c r="C67" s="219">
        <v>100</v>
      </c>
      <c r="D67" s="219">
        <v>0</v>
      </c>
      <c r="E67" s="219">
        <f t="shared" si="5"/>
        <v>0</v>
      </c>
      <c r="F67" s="219"/>
      <c r="G67" s="219" t="s">
        <v>76</v>
      </c>
      <c r="H67" s="359"/>
    </row>
    <row r="68" spans="1:8" ht="13.5" customHeight="1">
      <c r="A68" s="217" t="s">
        <v>46</v>
      </c>
      <c r="B68" s="219">
        <v>55.5</v>
      </c>
      <c r="C68" s="219">
        <v>22.22</v>
      </c>
      <c r="D68" s="219">
        <v>0</v>
      </c>
      <c r="E68" s="219">
        <f t="shared" si="5"/>
        <v>0</v>
      </c>
      <c r="F68" s="219"/>
      <c r="G68" s="219" t="s">
        <v>76</v>
      </c>
      <c r="H68" s="359"/>
    </row>
    <row r="69" spans="1:8" ht="13.5" customHeight="1">
      <c r="A69" s="217"/>
      <c r="B69" s="219"/>
      <c r="C69" s="219"/>
      <c r="D69" s="218"/>
      <c r="E69" s="219"/>
      <c r="F69" s="218"/>
      <c r="G69" s="239"/>
      <c r="H69" s="359"/>
    </row>
    <row r="70" spans="1:8" ht="13.5" customHeight="1">
      <c r="A70" s="158" t="s">
        <v>51</v>
      </c>
      <c r="B70" s="219"/>
      <c r="C70" s="219">
        <v>0</v>
      </c>
      <c r="D70" s="218"/>
      <c r="E70" s="219"/>
      <c r="F70" s="218"/>
      <c r="G70" s="219"/>
      <c r="H70" s="262"/>
    </row>
    <row r="71" spans="1:8" ht="13.5" customHeight="1">
      <c r="A71" s="217" t="s">
        <v>54</v>
      </c>
      <c r="B71" s="219">
        <v>22.2</v>
      </c>
      <c r="C71" s="219">
        <v>0</v>
      </c>
      <c r="D71" s="219">
        <f>100/9</f>
        <v>11.111111111111111</v>
      </c>
      <c r="E71" s="219">
        <f t="shared" ref="E71:E76" si="6">0/4</f>
        <v>0</v>
      </c>
      <c r="F71" s="219"/>
      <c r="G71" s="219" t="s">
        <v>76</v>
      </c>
      <c r="H71" s="262"/>
    </row>
    <row r="72" spans="1:8" ht="13.5" customHeight="1">
      <c r="A72" s="217" t="s">
        <v>52</v>
      </c>
      <c r="B72" s="219">
        <v>0</v>
      </c>
      <c r="C72" s="219">
        <v>0</v>
      </c>
      <c r="D72" s="219">
        <f>0/9</f>
        <v>0</v>
      </c>
      <c r="E72" s="219">
        <f t="shared" si="6"/>
        <v>0</v>
      </c>
      <c r="F72" s="219"/>
      <c r="G72" s="219" t="s">
        <v>76</v>
      </c>
      <c r="H72" s="262"/>
    </row>
    <row r="73" spans="1:8" ht="13.5" customHeight="1">
      <c r="A73" s="217" t="s">
        <v>53</v>
      </c>
      <c r="B73" s="219">
        <v>66.599999999999994</v>
      </c>
      <c r="C73" s="219">
        <v>44.44</v>
      </c>
      <c r="D73" s="219">
        <f>0/9</f>
        <v>0</v>
      </c>
      <c r="E73" s="219">
        <f>100/4</f>
        <v>25</v>
      </c>
      <c r="F73" s="219"/>
      <c r="G73" s="219" t="s">
        <v>76</v>
      </c>
      <c r="H73" s="262"/>
    </row>
    <row r="74" spans="1:8" ht="13.5" customHeight="1">
      <c r="A74" s="217" t="s">
        <v>56</v>
      </c>
      <c r="B74" s="219">
        <v>44.1</v>
      </c>
      <c r="C74" s="219">
        <v>11.11</v>
      </c>
      <c r="D74" s="219">
        <f>0/9</f>
        <v>0</v>
      </c>
      <c r="E74" s="219">
        <f t="shared" si="6"/>
        <v>0</v>
      </c>
      <c r="F74" s="219"/>
      <c r="G74" s="219" t="s">
        <v>76</v>
      </c>
      <c r="H74" s="262"/>
    </row>
    <row r="75" spans="1:8" ht="13.5" customHeight="1">
      <c r="A75" s="217" t="s">
        <v>57</v>
      </c>
      <c r="B75" s="219">
        <v>22.2</v>
      </c>
      <c r="C75" s="219">
        <v>0</v>
      </c>
      <c r="D75" s="219">
        <f>0/9</f>
        <v>0</v>
      </c>
      <c r="E75" s="219">
        <f t="shared" si="6"/>
        <v>0</v>
      </c>
      <c r="F75" s="219"/>
      <c r="G75" s="219" t="s">
        <v>76</v>
      </c>
      <c r="H75" s="262"/>
    </row>
    <row r="76" spans="1:8" ht="13.5" customHeight="1">
      <c r="A76" s="217" t="s">
        <v>55</v>
      </c>
      <c r="B76" s="219">
        <v>44.4</v>
      </c>
      <c r="C76" s="219">
        <v>0</v>
      </c>
      <c r="D76" s="219">
        <f>0/9</f>
        <v>0</v>
      </c>
      <c r="E76" s="219">
        <f t="shared" si="6"/>
        <v>0</v>
      </c>
      <c r="F76" s="219"/>
      <c r="G76" s="219" t="s">
        <v>76</v>
      </c>
      <c r="H76" s="262"/>
    </row>
    <row r="77" spans="1:8" ht="13.5" customHeight="1">
      <c r="A77" s="217"/>
      <c r="B77" s="219"/>
      <c r="C77" s="219"/>
      <c r="D77" s="218"/>
      <c r="E77" s="167"/>
      <c r="F77" s="218"/>
      <c r="G77" s="239"/>
      <c r="H77" s="262"/>
    </row>
    <row r="78" spans="1:8" ht="13.5" customHeight="1">
      <c r="A78" s="158" t="s">
        <v>90</v>
      </c>
      <c r="B78" s="219"/>
      <c r="C78" s="219">
        <v>20</v>
      </c>
      <c r="D78" s="218"/>
      <c r="E78" s="219"/>
      <c r="F78" s="218"/>
      <c r="G78" s="219"/>
      <c r="H78" s="262"/>
    </row>
    <row r="79" spans="1:8" ht="13.5" customHeight="1">
      <c r="A79" s="217" t="s">
        <v>58</v>
      </c>
      <c r="B79" s="219">
        <v>0</v>
      </c>
      <c r="C79" s="219">
        <v>11.11</v>
      </c>
      <c r="D79" s="219">
        <f>0/9</f>
        <v>0</v>
      </c>
      <c r="E79" s="219">
        <f t="shared" ref="E79:E81" si="7">0/4</f>
        <v>0</v>
      </c>
      <c r="F79" s="219"/>
      <c r="G79" s="219" t="s">
        <v>76</v>
      </c>
      <c r="H79" s="262"/>
    </row>
    <row r="80" spans="1:8" ht="13.5" customHeight="1">
      <c r="A80" s="217" t="s">
        <v>59</v>
      </c>
      <c r="B80" s="219">
        <v>66.599999999999994</v>
      </c>
      <c r="C80" s="219">
        <v>77.77</v>
      </c>
      <c r="D80" s="219">
        <f>100/9</f>
        <v>11.111111111111111</v>
      </c>
      <c r="E80" s="219">
        <f>100/4</f>
        <v>25</v>
      </c>
      <c r="F80" s="219"/>
      <c r="G80" s="219" t="s">
        <v>76</v>
      </c>
      <c r="H80" s="262"/>
    </row>
    <row r="81" spans="1:12" ht="13.5" customHeight="1">
      <c r="A81" s="217" t="s">
        <v>60</v>
      </c>
      <c r="B81" s="219">
        <v>44.4</v>
      </c>
      <c r="C81" s="219">
        <v>11.11</v>
      </c>
      <c r="D81" s="219">
        <f>100/9</f>
        <v>11.111111111111111</v>
      </c>
      <c r="E81" s="219">
        <f t="shared" si="7"/>
        <v>0</v>
      </c>
      <c r="F81" s="219"/>
      <c r="G81" s="219" t="s">
        <v>76</v>
      </c>
      <c r="H81" s="262"/>
    </row>
    <row r="82" spans="1:12" ht="13.5" customHeight="1">
      <c r="A82" s="217" t="s">
        <v>61</v>
      </c>
      <c r="B82" s="219">
        <v>33.299999999999997</v>
      </c>
      <c r="C82" s="219">
        <v>22.22</v>
      </c>
      <c r="D82" s="219">
        <f>0/9</f>
        <v>0</v>
      </c>
      <c r="E82" s="219">
        <f>100/4</f>
        <v>25</v>
      </c>
      <c r="F82" s="219"/>
      <c r="G82" s="219" t="s">
        <v>76</v>
      </c>
      <c r="H82" s="262"/>
    </row>
    <row r="83" spans="1:12" ht="13.5" customHeight="1">
      <c r="A83" s="217" t="s">
        <v>62</v>
      </c>
      <c r="B83" s="219">
        <v>22.2</v>
      </c>
      <c r="C83" s="219">
        <v>11.11</v>
      </c>
      <c r="D83" s="219">
        <f>0/9</f>
        <v>0</v>
      </c>
      <c r="E83" s="219">
        <f>100/4</f>
        <v>25</v>
      </c>
      <c r="F83" s="219"/>
      <c r="G83" s="219" t="s">
        <v>76</v>
      </c>
      <c r="H83" s="262"/>
    </row>
    <row r="84" spans="1:12" ht="13.5" customHeight="1">
      <c r="A84" s="217"/>
      <c r="B84" s="219"/>
      <c r="C84" s="219"/>
      <c r="D84" s="218"/>
      <c r="E84" s="167"/>
      <c r="F84" s="218"/>
      <c r="G84" s="239"/>
      <c r="H84" s="262"/>
    </row>
    <row r="85" spans="1:12" ht="13.5" customHeight="1">
      <c r="A85" s="158" t="s">
        <v>63</v>
      </c>
      <c r="B85" s="219"/>
      <c r="C85" s="219">
        <v>40</v>
      </c>
      <c r="D85" s="218"/>
      <c r="E85" s="219"/>
      <c r="F85" s="218"/>
      <c r="G85" s="219"/>
      <c r="H85" s="262"/>
    </row>
    <row r="86" spans="1:12" ht="13.5" customHeight="1">
      <c r="A86" s="217" t="s">
        <v>64</v>
      </c>
      <c r="B86" s="219">
        <v>100</v>
      </c>
      <c r="C86" s="219">
        <v>88.88</v>
      </c>
      <c r="D86" s="219">
        <f>200/9</f>
        <v>22.222222222222221</v>
      </c>
      <c r="E86" s="219">
        <f>100/4</f>
        <v>25</v>
      </c>
      <c r="F86" s="219"/>
      <c r="G86" s="219" t="s">
        <v>76</v>
      </c>
      <c r="H86" s="262"/>
    </row>
    <row r="87" spans="1:12" ht="13.5" customHeight="1">
      <c r="A87" s="217" t="s">
        <v>65</v>
      </c>
      <c r="B87" s="219">
        <v>33.299999999999997</v>
      </c>
      <c r="C87" s="219">
        <v>88.88</v>
      </c>
      <c r="D87" s="219">
        <f>900/9</f>
        <v>100</v>
      </c>
      <c r="E87" s="219">
        <f>400/4</f>
        <v>100</v>
      </c>
      <c r="F87" s="219"/>
      <c r="G87" s="219" t="s">
        <v>76</v>
      </c>
      <c r="H87" s="262"/>
    </row>
    <row r="88" spans="1:12" ht="13.5" customHeight="1">
      <c r="A88" s="217" t="s">
        <v>66</v>
      </c>
      <c r="B88" s="219">
        <v>44.1</v>
      </c>
      <c r="C88" s="219">
        <v>11.11</v>
      </c>
      <c r="D88" s="219">
        <f>200/9</f>
        <v>22.222222222222221</v>
      </c>
      <c r="E88" s="219">
        <f>0/4</f>
        <v>0</v>
      </c>
      <c r="F88" s="219"/>
      <c r="G88" s="219" t="s">
        <v>76</v>
      </c>
      <c r="H88" s="262"/>
    </row>
    <row r="89" spans="1:12" ht="13.5" customHeight="1">
      <c r="A89" s="217" t="s">
        <v>67</v>
      </c>
      <c r="B89" s="219">
        <v>55.5</v>
      </c>
      <c r="C89" s="219">
        <v>55.55</v>
      </c>
      <c r="D89" s="219">
        <f>400/9</f>
        <v>44.444444444444443</v>
      </c>
      <c r="E89" s="219">
        <f>200/4</f>
        <v>50</v>
      </c>
      <c r="F89" s="219"/>
      <c r="G89" s="219" t="s">
        <v>76</v>
      </c>
      <c r="H89" s="262"/>
    </row>
    <row r="90" spans="1:12" ht="13.5" customHeight="1">
      <c r="A90" s="217" t="s">
        <v>68</v>
      </c>
      <c r="B90" s="219">
        <v>33.299999999999997</v>
      </c>
      <c r="C90" s="219">
        <v>66.66</v>
      </c>
      <c r="D90" s="219">
        <f>100/9</f>
        <v>11.111111111111111</v>
      </c>
      <c r="E90" s="219">
        <f t="shared" ref="E90" si="8">0/4</f>
        <v>0</v>
      </c>
      <c r="F90" s="219"/>
      <c r="G90" s="219" t="s">
        <v>76</v>
      </c>
      <c r="H90" s="263"/>
      <c r="L90" s="173" t="s">
        <v>69</v>
      </c>
    </row>
    <row r="91" spans="1:12" ht="9.75" customHeight="1" thickBot="1">
      <c r="A91" s="174"/>
      <c r="B91" s="261"/>
      <c r="C91" s="261"/>
      <c r="D91" s="176"/>
      <c r="E91" s="227"/>
      <c r="F91" s="176"/>
      <c r="G91" s="177"/>
      <c r="H91" s="178"/>
    </row>
    <row r="92" spans="1:12" ht="86.25" customHeight="1">
      <c r="A92" s="356" t="s">
        <v>543</v>
      </c>
      <c r="B92" s="357"/>
      <c r="C92" s="357"/>
      <c r="D92" s="357"/>
      <c r="E92" s="357"/>
      <c r="F92" s="357"/>
      <c r="G92" s="357"/>
      <c r="H92" s="357"/>
    </row>
  </sheetData>
  <mergeCells count="11">
    <mergeCell ref="A92:H92"/>
    <mergeCell ref="H12:H69"/>
    <mergeCell ref="A6:H6"/>
    <mergeCell ref="A7:H7"/>
    <mergeCell ref="A9:H9"/>
    <mergeCell ref="A8:H8"/>
    <mergeCell ref="A1:H1"/>
    <mergeCell ref="A2:H2"/>
    <mergeCell ref="A3:H3"/>
    <mergeCell ref="A4:H4"/>
    <mergeCell ref="A5:H5"/>
  </mergeCells>
  <pageMargins left="0.51181102362204722" right="0.23622047244094491" top="0.35433070866141736" bottom="0.27559055118110237" header="0.15748031496062992" footer="0.15748031496062992"/>
  <pageSetup paperSize="9" scale="68" orientation="portrait" r:id="rId1"/>
  <rowBreaks count="1" manualBreakCount="1">
    <brk id="69"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92"/>
  <sheetViews>
    <sheetView view="pageBreakPreview" zoomScaleNormal="160" zoomScaleSheetLayoutView="100" workbookViewId="0">
      <selection activeCell="H10" sqref="H10"/>
    </sheetView>
  </sheetViews>
  <sheetFormatPr defaultColWidth="30.85546875" defaultRowHeight="15"/>
  <cols>
    <col min="1" max="1" width="31" style="244" customWidth="1"/>
    <col min="2" max="2" width="15.42578125" style="244" customWidth="1"/>
    <col min="3" max="5" width="16.28515625" style="244" bestFit="1" customWidth="1"/>
    <col min="6" max="6" width="7.85546875" style="244" customWidth="1"/>
    <col min="7" max="7" width="9.5703125" style="244" customWidth="1"/>
    <col min="8" max="8" width="15.85546875" style="244" customWidth="1"/>
    <col min="9" max="16384" width="30.85546875" style="244"/>
  </cols>
  <sheetData>
    <row r="1" spans="1:12">
      <c r="A1" s="346" t="s">
        <v>70</v>
      </c>
      <c r="B1" s="346"/>
      <c r="C1" s="346"/>
      <c r="D1" s="346"/>
      <c r="E1" s="346"/>
      <c r="F1" s="346"/>
      <c r="G1" s="346"/>
      <c r="H1" s="346"/>
      <c r="I1" s="162"/>
      <c r="J1" s="162"/>
    </row>
    <row r="2" spans="1:12">
      <c r="A2" s="347"/>
      <c r="B2" s="347"/>
      <c r="C2" s="347"/>
      <c r="D2" s="347"/>
      <c r="E2" s="347"/>
      <c r="F2" s="347"/>
      <c r="G2" s="347"/>
      <c r="H2" s="347"/>
      <c r="I2" s="180"/>
      <c r="J2" s="180"/>
    </row>
    <row r="3" spans="1:12" ht="18" customHeight="1">
      <c r="A3" s="346" t="s">
        <v>193</v>
      </c>
      <c r="B3" s="346"/>
      <c r="C3" s="346"/>
      <c r="D3" s="346"/>
      <c r="E3" s="346"/>
      <c r="F3" s="346"/>
      <c r="G3" s="346"/>
      <c r="H3" s="346"/>
      <c r="I3" s="180"/>
      <c r="J3" s="180"/>
    </row>
    <row r="4" spans="1:12" ht="43.5" customHeight="1">
      <c r="A4" s="360" t="s">
        <v>119</v>
      </c>
      <c r="B4" s="360"/>
      <c r="C4" s="360"/>
      <c r="D4" s="360"/>
      <c r="E4" s="360"/>
      <c r="F4" s="360"/>
      <c r="G4" s="360"/>
      <c r="H4" s="360"/>
      <c r="I4" s="245"/>
      <c r="J4" s="245"/>
      <c r="K4" s="245"/>
      <c r="L4" s="246"/>
    </row>
    <row r="5" spans="1:12" ht="38.25" customHeight="1">
      <c r="A5" s="360" t="s">
        <v>177</v>
      </c>
      <c r="B5" s="360"/>
      <c r="C5" s="360"/>
      <c r="D5" s="360"/>
      <c r="E5" s="360"/>
      <c r="F5" s="360"/>
      <c r="G5" s="360"/>
      <c r="H5" s="360"/>
      <c r="I5" s="246"/>
      <c r="J5" s="246"/>
      <c r="K5" s="246"/>
      <c r="L5" s="246"/>
    </row>
    <row r="6" spans="1:12" ht="13.5" customHeight="1">
      <c r="A6" s="363"/>
      <c r="B6" s="363"/>
      <c r="C6" s="363"/>
      <c r="D6" s="363"/>
      <c r="E6" s="363"/>
      <c r="F6" s="363"/>
      <c r="G6" s="363"/>
      <c r="H6" s="363"/>
      <c r="I6" s="246"/>
      <c r="J6" s="246"/>
      <c r="K6" s="246"/>
      <c r="L6" s="246"/>
    </row>
    <row r="7" spans="1:12" ht="24" customHeight="1">
      <c r="A7" s="364" t="s">
        <v>121</v>
      </c>
      <c r="B7" s="364"/>
      <c r="C7" s="364"/>
      <c r="D7" s="364"/>
      <c r="E7" s="364"/>
      <c r="F7" s="364"/>
      <c r="G7" s="364"/>
      <c r="H7" s="364"/>
      <c r="I7" s="246"/>
      <c r="J7" s="246"/>
      <c r="K7" s="246"/>
      <c r="L7" s="246"/>
    </row>
    <row r="8" spans="1:12" ht="18.75" customHeight="1">
      <c r="A8" s="364" t="s">
        <v>539</v>
      </c>
      <c r="B8" s="364"/>
      <c r="C8" s="364"/>
      <c r="D8" s="364"/>
      <c r="E8" s="364"/>
      <c r="F8" s="364"/>
      <c r="G8" s="364"/>
      <c r="H8" s="364"/>
      <c r="I8" s="246"/>
      <c r="J8" s="246"/>
      <c r="K8" s="246"/>
      <c r="L8" s="246"/>
    </row>
    <row r="9" spans="1:12" ht="28.5" customHeight="1">
      <c r="A9" s="353" t="s">
        <v>616</v>
      </c>
      <c r="B9" s="353"/>
      <c r="C9" s="353"/>
      <c r="D9" s="353"/>
      <c r="E9" s="353"/>
      <c r="F9" s="353"/>
      <c r="G9" s="353"/>
      <c r="H9" s="353"/>
      <c r="I9" s="246"/>
      <c r="J9" s="246"/>
      <c r="K9" s="246"/>
      <c r="L9" s="246"/>
    </row>
    <row r="10" spans="1:12" ht="45">
      <c r="A10" s="68" t="s">
        <v>72</v>
      </c>
      <c r="B10" s="68" t="s">
        <v>178</v>
      </c>
      <c r="C10" s="68" t="s">
        <v>179</v>
      </c>
      <c r="D10" s="68" t="s">
        <v>185</v>
      </c>
      <c r="E10" s="68" t="s">
        <v>186</v>
      </c>
      <c r="F10" s="69" t="s">
        <v>184</v>
      </c>
      <c r="G10" s="69" t="s">
        <v>73</v>
      </c>
      <c r="H10" s="23" t="s">
        <v>624</v>
      </c>
    </row>
    <row r="11" spans="1:12" ht="7.5" customHeight="1">
      <c r="A11" s="247"/>
      <c r="B11" s="247"/>
      <c r="C11" s="247"/>
      <c r="D11" s="247"/>
      <c r="E11" s="93"/>
      <c r="F11" s="93"/>
      <c r="G11" s="95"/>
      <c r="H11" s="95"/>
    </row>
    <row r="12" spans="1:12">
      <c r="A12" s="70" t="s">
        <v>0</v>
      </c>
      <c r="B12" s="94">
        <v>81.8</v>
      </c>
      <c r="C12" s="94">
        <v>93.867924528301884</v>
      </c>
      <c r="D12" s="90">
        <v>50</v>
      </c>
      <c r="E12" s="248">
        <v>1</v>
      </c>
      <c r="F12" s="92">
        <v>80</v>
      </c>
      <c r="G12" s="92" t="s">
        <v>76</v>
      </c>
      <c r="H12" s="92"/>
    </row>
    <row r="13" spans="1:12" ht="13.5" customHeight="1">
      <c r="A13" s="247" t="s">
        <v>1</v>
      </c>
      <c r="B13" s="94" t="s">
        <v>180</v>
      </c>
      <c r="C13" s="94">
        <v>100</v>
      </c>
      <c r="D13" s="90" t="s">
        <v>180</v>
      </c>
      <c r="E13" s="90" t="s">
        <v>180</v>
      </c>
      <c r="F13" s="92">
        <v>80</v>
      </c>
      <c r="G13" s="92" t="s">
        <v>76</v>
      </c>
      <c r="H13" s="249"/>
    </row>
    <row r="14" spans="1:12" ht="13.5" customHeight="1">
      <c r="A14" s="247" t="s">
        <v>2</v>
      </c>
      <c r="B14" s="94">
        <v>0</v>
      </c>
      <c r="C14" s="94">
        <v>92.156862745098039</v>
      </c>
      <c r="D14" s="90" t="s">
        <v>180</v>
      </c>
      <c r="E14" s="90" t="s">
        <v>180</v>
      </c>
      <c r="F14" s="92">
        <v>80</v>
      </c>
      <c r="G14" s="92" t="s">
        <v>76</v>
      </c>
      <c r="H14" s="95"/>
    </row>
    <row r="15" spans="1:12" ht="13.5" customHeight="1">
      <c r="A15" s="247" t="s">
        <v>3</v>
      </c>
      <c r="B15" s="94">
        <v>100</v>
      </c>
      <c r="C15" s="94">
        <v>98.260869565217391</v>
      </c>
      <c r="D15" s="90" t="s">
        <v>180</v>
      </c>
      <c r="E15" s="90" t="s">
        <v>180</v>
      </c>
      <c r="F15" s="92">
        <v>80</v>
      </c>
      <c r="G15" s="92" t="s">
        <v>76</v>
      </c>
      <c r="H15" s="249"/>
    </row>
    <row r="16" spans="1:12" ht="13.5" customHeight="1">
      <c r="A16" s="247" t="s">
        <v>4</v>
      </c>
      <c r="B16" s="94">
        <v>100</v>
      </c>
      <c r="C16" s="94">
        <v>100</v>
      </c>
      <c r="D16" s="90" t="s">
        <v>180</v>
      </c>
      <c r="E16" s="90" t="s">
        <v>180</v>
      </c>
      <c r="F16" s="92">
        <v>80</v>
      </c>
      <c r="G16" s="92" t="s">
        <v>76</v>
      </c>
      <c r="H16" s="249"/>
    </row>
    <row r="17" spans="1:8" ht="13.5" customHeight="1">
      <c r="A17" s="247" t="s">
        <v>5</v>
      </c>
      <c r="B17" s="94" t="s">
        <v>180</v>
      </c>
      <c r="C17" s="94">
        <v>78.461538461538467</v>
      </c>
      <c r="D17" s="90" t="s">
        <v>180</v>
      </c>
      <c r="E17" s="248">
        <v>1</v>
      </c>
      <c r="F17" s="92">
        <v>80</v>
      </c>
      <c r="G17" s="92" t="s">
        <v>76</v>
      </c>
      <c r="H17" s="95"/>
    </row>
    <row r="18" spans="1:8" ht="13.5" customHeight="1">
      <c r="A18" s="247" t="s">
        <v>6</v>
      </c>
      <c r="B18" s="94">
        <v>100</v>
      </c>
      <c r="C18" s="94">
        <v>90.909090909090907</v>
      </c>
      <c r="D18" s="90" t="s">
        <v>180</v>
      </c>
      <c r="E18" s="90" t="s">
        <v>180</v>
      </c>
      <c r="F18" s="92">
        <v>80</v>
      </c>
      <c r="G18" s="92" t="s">
        <v>76</v>
      </c>
      <c r="H18" s="249"/>
    </row>
    <row r="19" spans="1:8" ht="13.5" customHeight="1">
      <c r="A19" s="247" t="s">
        <v>7</v>
      </c>
      <c r="B19" s="94">
        <v>100</v>
      </c>
      <c r="C19" s="94">
        <v>96.875</v>
      </c>
      <c r="D19" s="90" t="s">
        <v>180</v>
      </c>
      <c r="E19" s="90" t="s">
        <v>180</v>
      </c>
      <c r="F19" s="92">
        <v>80</v>
      </c>
      <c r="G19" s="92" t="s">
        <v>76</v>
      </c>
      <c r="H19" s="249"/>
    </row>
    <row r="20" spans="1:8" ht="13.5" customHeight="1">
      <c r="A20" s="247" t="s">
        <v>8</v>
      </c>
      <c r="B20" s="94">
        <v>66.7</v>
      </c>
      <c r="C20" s="94">
        <v>95.054945054945051</v>
      </c>
      <c r="D20" s="90">
        <v>66.7</v>
      </c>
      <c r="E20" s="90" t="s">
        <v>180</v>
      </c>
      <c r="F20" s="92">
        <v>80</v>
      </c>
      <c r="G20" s="92" t="s">
        <v>76</v>
      </c>
      <c r="H20" s="249"/>
    </row>
    <row r="21" spans="1:8" ht="13.5" customHeight="1">
      <c r="A21" s="247" t="s">
        <v>9</v>
      </c>
      <c r="B21" s="94" t="s">
        <v>180</v>
      </c>
      <c r="C21" s="94">
        <v>93.548387096774192</v>
      </c>
      <c r="D21" s="90" t="s">
        <v>180</v>
      </c>
      <c r="E21" s="248">
        <v>1</v>
      </c>
      <c r="F21" s="92">
        <v>80</v>
      </c>
      <c r="G21" s="92" t="s">
        <v>76</v>
      </c>
      <c r="H21" s="249"/>
    </row>
    <row r="22" spans="1:8" ht="13.5" customHeight="1">
      <c r="A22" s="247"/>
      <c r="B22" s="250"/>
      <c r="C22" s="94"/>
      <c r="D22" s="90"/>
      <c r="E22" s="248"/>
      <c r="F22" s="93"/>
      <c r="G22" s="251"/>
      <c r="H22" s="251"/>
    </row>
    <row r="23" spans="1:8" ht="13.5" customHeight="1">
      <c r="A23" s="45" t="s">
        <v>10</v>
      </c>
      <c r="B23" s="94">
        <v>96.352583586626139</v>
      </c>
      <c r="C23" s="94">
        <v>94.617563739376777</v>
      </c>
      <c r="D23" s="94">
        <v>100</v>
      </c>
      <c r="E23" s="90">
        <v>66.7</v>
      </c>
      <c r="F23" s="92">
        <v>80</v>
      </c>
      <c r="G23" s="92" t="s">
        <v>76</v>
      </c>
      <c r="H23" s="95"/>
    </row>
    <row r="24" spans="1:8" ht="13.5" customHeight="1">
      <c r="A24" s="247" t="s">
        <v>11</v>
      </c>
      <c r="B24" s="94">
        <v>76.470588235294116</v>
      </c>
      <c r="C24" s="94">
        <v>83.333333333333329</v>
      </c>
      <c r="D24" s="90" t="s">
        <v>180</v>
      </c>
      <c r="E24" s="90" t="s">
        <v>180</v>
      </c>
      <c r="F24" s="92">
        <v>80</v>
      </c>
      <c r="G24" s="92" t="s">
        <v>76</v>
      </c>
      <c r="H24" s="249"/>
    </row>
    <row r="25" spans="1:8" ht="13.5" customHeight="1">
      <c r="A25" s="247" t="s">
        <v>12</v>
      </c>
      <c r="B25" s="94">
        <v>94.444444444444443</v>
      </c>
      <c r="C25" s="94">
        <v>87.5</v>
      </c>
      <c r="D25" s="90" t="s">
        <v>180</v>
      </c>
      <c r="E25" s="90" t="s">
        <v>180</v>
      </c>
      <c r="F25" s="92">
        <v>80</v>
      </c>
      <c r="G25" s="92" t="s">
        <v>76</v>
      </c>
      <c r="H25" s="249"/>
    </row>
    <row r="26" spans="1:8" ht="13.5" customHeight="1">
      <c r="A26" s="247" t="s">
        <v>13</v>
      </c>
      <c r="B26" s="252">
        <v>100</v>
      </c>
      <c r="C26" s="252">
        <v>100</v>
      </c>
      <c r="D26" s="90" t="s">
        <v>180</v>
      </c>
      <c r="E26" s="90" t="s">
        <v>180</v>
      </c>
      <c r="F26" s="92">
        <v>80</v>
      </c>
      <c r="G26" s="92" t="s">
        <v>76</v>
      </c>
      <c r="H26" s="249"/>
    </row>
    <row r="27" spans="1:8" ht="13.5" customHeight="1">
      <c r="A27" s="247" t="s">
        <v>14</v>
      </c>
      <c r="B27" s="252">
        <v>100</v>
      </c>
      <c r="C27" s="252">
        <v>92.307692307692307</v>
      </c>
      <c r="D27" s="90" t="s">
        <v>180</v>
      </c>
      <c r="E27" s="90" t="s">
        <v>180</v>
      </c>
      <c r="F27" s="92">
        <v>80</v>
      </c>
      <c r="G27" s="92" t="s">
        <v>76</v>
      </c>
      <c r="H27" s="249"/>
    </row>
    <row r="28" spans="1:8" ht="13.5" customHeight="1">
      <c r="A28" s="247" t="s">
        <v>15</v>
      </c>
      <c r="B28" s="252">
        <v>97.345132743362825</v>
      </c>
      <c r="C28" s="252">
        <v>96.23430962343096</v>
      </c>
      <c r="D28" s="91">
        <v>100</v>
      </c>
      <c r="E28" s="248">
        <v>1</v>
      </c>
      <c r="F28" s="92">
        <v>80</v>
      </c>
      <c r="G28" s="92" t="s">
        <v>76</v>
      </c>
      <c r="H28" s="249"/>
    </row>
    <row r="29" spans="1:8" ht="13.5" customHeight="1">
      <c r="A29" s="247" t="s">
        <v>16</v>
      </c>
      <c r="B29" s="252">
        <v>96.774193548387103</v>
      </c>
      <c r="C29" s="252">
        <v>95.454545454545453</v>
      </c>
      <c r="D29" s="90" t="s">
        <v>180</v>
      </c>
      <c r="E29" s="248">
        <v>0.5</v>
      </c>
      <c r="F29" s="92">
        <v>80</v>
      </c>
      <c r="G29" s="92" t="s">
        <v>76</v>
      </c>
      <c r="H29" s="249"/>
    </row>
    <row r="30" spans="1:8" ht="13.5" customHeight="1">
      <c r="A30" s="247"/>
      <c r="B30" s="247"/>
      <c r="C30" s="247"/>
      <c r="D30" s="90"/>
      <c r="E30" s="90"/>
      <c r="F30" s="93"/>
      <c r="G30" s="251"/>
      <c r="H30" s="251"/>
    </row>
    <row r="31" spans="1:8" ht="13.5" customHeight="1">
      <c r="A31" s="45" t="s">
        <v>17</v>
      </c>
      <c r="B31" s="94">
        <v>94.634146341463421</v>
      </c>
      <c r="C31" s="94">
        <v>96.273917421953669</v>
      </c>
      <c r="D31" s="90">
        <v>56.2</v>
      </c>
      <c r="E31" s="248">
        <v>0.6</v>
      </c>
      <c r="F31" s="92">
        <v>80</v>
      </c>
      <c r="G31" s="92" t="s">
        <v>76</v>
      </c>
      <c r="H31" s="95"/>
    </row>
    <row r="32" spans="1:8" ht="13.5" customHeight="1">
      <c r="A32" s="247" t="s">
        <v>18</v>
      </c>
      <c r="B32" s="94">
        <v>69.230769230769226</v>
      </c>
      <c r="C32" s="94">
        <v>90.909090909090907</v>
      </c>
      <c r="D32" s="90" t="s">
        <v>180</v>
      </c>
      <c r="E32" s="90" t="s">
        <v>180</v>
      </c>
      <c r="F32" s="92">
        <v>80</v>
      </c>
      <c r="G32" s="92" t="s">
        <v>76</v>
      </c>
      <c r="H32" s="249"/>
    </row>
    <row r="33" spans="1:8" ht="13.5" customHeight="1">
      <c r="A33" s="247" t="s">
        <v>19</v>
      </c>
      <c r="B33" s="94">
        <v>95.121951219512198</v>
      </c>
      <c r="C33" s="94">
        <v>92.452830188679243</v>
      </c>
      <c r="D33" s="90" t="s">
        <v>180</v>
      </c>
      <c r="E33" s="90" t="s">
        <v>180</v>
      </c>
      <c r="F33" s="92">
        <v>80</v>
      </c>
      <c r="G33" s="92" t="s">
        <v>76</v>
      </c>
      <c r="H33" s="249"/>
    </row>
    <row r="34" spans="1:8" ht="13.5" customHeight="1">
      <c r="A34" s="247" t="s">
        <v>20</v>
      </c>
      <c r="B34" s="94">
        <v>75</v>
      </c>
      <c r="C34" s="94">
        <v>97.142857142857139</v>
      </c>
      <c r="D34" s="94">
        <v>100</v>
      </c>
      <c r="E34" s="90" t="s">
        <v>180</v>
      </c>
      <c r="F34" s="92">
        <v>80</v>
      </c>
      <c r="G34" s="92" t="s">
        <v>76</v>
      </c>
      <c r="H34" s="249"/>
    </row>
    <row r="35" spans="1:8" ht="13.5" customHeight="1">
      <c r="A35" s="247" t="s">
        <v>21</v>
      </c>
      <c r="B35" s="94">
        <v>92.307692307692307</v>
      </c>
      <c r="C35" s="94">
        <v>66.666666666666671</v>
      </c>
      <c r="D35" s="94">
        <v>100</v>
      </c>
      <c r="E35" s="248">
        <v>1</v>
      </c>
      <c r="F35" s="92">
        <v>80</v>
      </c>
      <c r="G35" s="92" t="s">
        <v>76</v>
      </c>
      <c r="H35" s="95"/>
    </row>
    <row r="36" spans="1:8" ht="13.5" customHeight="1">
      <c r="A36" s="247" t="s">
        <v>22</v>
      </c>
      <c r="B36" s="94">
        <v>95.967741935483872</v>
      </c>
      <c r="C36" s="94">
        <v>96.58385093167702</v>
      </c>
      <c r="D36" s="90">
        <v>16.7</v>
      </c>
      <c r="E36" s="248">
        <v>0.5</v>
      </c>
      <c r="F36" s="92">
        <v>80</v>
      </c>
      <c r="G36" s="92" t="s">
        <v>76</v>
      </c>
      <c r="H36" s="249"/>
    </row>
    <row r="37" spans="1:8" ht="13.5" customHeight="1">
      <c r="A37" s="247" t="s">
        <v>23</v>
      </c>
      <c r="B37" s="94">
        <v>94.545454545454547</v>
      </c>
      <c r="C37" s="94">
        <v>100</v>
      </c>
      <c r="D37" s="90" t="s">
        <v>180</v>
      </c>
      <c r="E37" s="90" t="s">
        <v>180</v>
      </c>
      <c r="F37" s="92">
        <v>80</v>
      </c>
      <c r="G37" s="92" t="s">
        <v>76</v>
      </c>
      <c r="H37" s="249"/>
    </row>
    <row r="38" spans="1:8" ht="13.5" customHeight="1">
      <c r="A38" s="247" t="s">
        <v>24</v>
      </c>
      <c r="B38" s="94">
        <v>97.10526315789474</v>
      </c>
      <c r="C38" s="94">
        <v>98.375870069605568</v>
      </c>
      <c r="D38" s="94">
        <v>50</v>
      </c>
      <c r="E38" s="248">
        <v>0.5</v>
      </c>
      <c r="F38" s="92">
        <v>80</v>
      </c>
      <c r="G38" s="92" t="s">
        <v>76</v>
      </c>
      <c r="H38" s="249"/>
    </row>
    <row r="39" spans="1:8" ht="13.5" customHeight="1">
      <c r="A39" s="247" t="s">
        <v>25</v>
      </c>
      <c r="B39" s="94">
        <v>84.782608695652172</v>
      </c>
      <c r="C39" s="94">
        <v>88</v>
      </c>
      <c r="D39" s="90" t="s">
        <v>180</v>
      </c>
      <c r="E39" s="90" t="s">
        <v>180</v>
      </c>
      <c r="F39" s="92">
        <v>80</v>
      </c>
      <c r="G39" s="92" t="s">
        <v>76</v>
      </c>
      <c r="H39" s="249"/>
    </row>
    <row r="40" spans="1:8" ht="13.5" customHeight="1">
      <c r="A40" s="247"/>
      <c r="B40" s="250"/>
      <c r="C40" s="250"/>
      <c r="D40" s="90"/>
      <c r="E40" s="90"/>
      <c r="F40" s="93"/>
      <c r="G40" s="251"/>
      <c r="H40" s="251"/>
    </row>
    <row r="41" spans="1:8" ht="28.5" customHeight="1">
      <c r="A41" s="57" t="s">
        <v>92</v>
      </c>
      <c r="B41" s="94">
        <v>87.28845430613012</v>
      </c>
      <c r="C41" s="94">
        <v>87.775192410954006</v>
      </c>
      <c r="D41" s="90">
        <v>45.6</v>
      </c>
      <c r="E41" s="253">
        <v>0.878</v>
      </c>
      <c r="F41" s="92">
        <v>80</v>
      </c>
      <c r="G41" s="92" t="s">
        <v>76</v>
      </c>
      <c r="H41" s="93"/>
    </row>
    <row r="42" spans="1:8" ht="13.5" customHeight="1">
      <c r="A42" s="247" t="s">
        <v>26</v>
      </c>
      <c r="B42" s="94">
        <v>63.716814159292035</v>
      </c>
      <c r="C42" s="94">
        <v>81.333333333333329</v>
      </c>
      <c r="D42" s="90">
        <v>100</v>
      </c>
      <c r="E42" s="90">
        <v>0</v>
      </c>
      <c r="F42" s="92">
        <v>80</v>
      </c>
      <c r="G42" s="92" t="s">
        <v>76</v>
      </c>
      <c r="H42" s="249"/>
    </row>
    <row r="43" spans="1:8" ht="13.5" customHeight="1">
      <c r="A43" s="247" t="s">
        <v>27</v>
      </c>
      <c r="B43" s="94">
        <v>71.794871794871796</v>
      </c>
      <c r="C43" s="94">
        <v>86.666666666666671</v>
      </c>
      <c r="D43" s="90" t="s">
        <v>180</v>
      </c>
      <c r="E43" s="90">
        <v>66.7</v>
      </c>
      <c r="F43" s="92">
        <v>80</v>
      </c>
      <c r="G43" s="92" t="s">
        <v>76</v>
      </c>
      <c r="H43" s="249"/>
    </row>
    <row r="44" spans="1:8" ht="13.5" customHeight="1">
      <c r="A44" s="247" t="s">
        <v>28</v>
      </c>
      <c r="B44" s="94">
        <v>67.741935483870961</v>
      </c>
      <c r="C44" s="94">
        <v>74.489795918367349</v>
      </c>
      <c r="D44" s="90">
        <v>100</v>
      </c>
      <c r="E44" s="248">
        <v>1</v>
      </c>
      <c r="F44" s="92">
        <v>80</v>
      </c>
      <c r="G44" s="92" t="s">
        <v>76</v>
      </c>
      <c r="H44" s="249"/>
    </row>
    <row r="45" spans="1:8" ht="13.5" customHeight="1">
      <c r="A45" s="247" t="s">
        <v>29</v>
      </c>
      <c r="B45" s="94">
        <v>74.285714285714292</v>
      </c>
      <c r="C45" s="94">
        <v>70.454545454545453</v>
      </c>
      <c r="D45" s="90" t="s">
        <v>180</v>
      </c>
      <c r="E45" s="90" t="s">
        <v>180</v>
      </c>
      <c r="F45" s="92">
        <v>80</v>
      </c>
      <c r="G45" s="92" t="s">
        <v>76</v>
      </c>
      <c r="H45" s="249"/>
    </row>
    <row r="46" spans="1:8" ht="13.5" customHeight="1">
      <c r="A46" s="247" t="s">
        <v>30</v>
      </c>
      <c r="B46" s="94">
        <v>92.178770949720672</v>
      </c>
      <c r="C46" s="94">
        <v>92.462311557788951</v>
      </c>
      <c r="D46" s="90">
        <v>20</v>
      </c>
      <c r="E46" s="90" t="s">
        <v>180</v>
      </c>
      <c r="F46" s="92">
        <v>80</v>
      </c>
      <c r="G46" s="92" t="s">
        <v>76</v>
      </c>
      <c r="H46" s="249"/>
    </row>
    <row r="47" spans="1:8" ht="13.5" customHeight="1">
      <c r="A47" s="247" t="s">
        <v>31</v>
      </c>
      <c r="B47" s="94">
        <v>96.92307692307692</v>
      </c>
      <c r="C47" s="94">
        <v>100</v>
      </c>
      <c r="D47" s="90" t="s">
        <v>180</v>
      </c>
      <c r="E47" s="90" t="s">
        <v>188</v>
      </c>
      <c r="F47" s="92">
        <v>80</v>
      </c>
      <c r="G47" s="92" t="s">
        <v>76</v>
      </c>
      <c r="H47" s="249"/>
    </row>
    <row r="48" spans="1:8" ht="13.5" customHeight="1">
      <c r="A48" s="247" t="s">
        <v>32</v>
      </c>
      <c r="B48" s="94">
        <v>87.908666320705763</v>
      </c>
      <c r="C48" s="94">
        <v>87.643906312028577</v>
      </c>
      <c r="D48" s="90">
        <v>44.5</v>
      </c>
      <c r="E48" s="253">
        <v>0.92100000000000004</v>
      </c>
      <c r="F48" s="92">
        <v>80</v>
      </c>
      <c r="G48" s="92" t="s">
        <v>76</v>
      </c>
      <c r="H48" s="249"/>
    </row>
    <row r="49" spans="1:8" ht="13.5" customHeight="1">
      <c r="A49" s="247" t="s">
        <v>33</v>
      </c>
      <c r="B49" s="94">
        <v>92.10526315789474</v>
      </c>
      <c r="C49" s="94">
        <v>96.330275229357795</v>
      </c>
      <c r="D49" s="90" t="s">
        <v>180</v>
      </c>
      <c r="E49" s="248">
        <v>1</v>
      </c>
      <c r="F49" s="92">
        <v>80</v>
      </c>
      <c r="G49" s="92" t="s">
        <v>76</v>
      </c>
      <c r="H49" s="249"/>
    </row>
    <row r="50" spans="1:8" ht="13.5" customHeight="1">
      <c r="A50" s="247" t="s">
        <v>34</v>
      </c>
      <c r="B50" s="94">
        <v>93.589743589743591</v>
      </c>
      <c r="C50" s="94">
        <v>97.560975609756099</v>
      </c>
      <c r="D50" s="90">
        <v>100</v>
      </c>
      <c r="E50" s="248">
        <v>1</v>
      </c>
      <c r="F50" s="92">
        <v>80</v>
      </c>
      <c r="G50" s="92" t="s">
        <v>76</v>
      </c>
      <c r="H50" s="249"/>
    </row>
    <row r="51" spans="1:8" ht="13.5" customHeight="1">
      <c r="A51" s="247" t="s">
        <v>35</v>
      </c>
      <c r="B51" s="94">
        <v>81.081081081081081</v>
      </c>
      <c r="C51" s="94">
        <v>93.103448275862064</v>
      </c>
      <c r="D51" s="90" t="s">
        <v>180</v>
      </c>
      <c r="E51" s="90" t="s">
        <v>180</v>
      </c>
      <c r="F51" s="92">
        <v>80</v>
      </c>
      <c r="G51" s="92" t="s">
        <v>76</v>
      </c>
      <c r="H51" s="249"/>
    </row>
    <row r="52" spans="1:8" ht="13.5" customHeight="1">
      <c r="A52" s="247" t="s">
        <v>36</v>
      </c>
      <c r="B52" s="94">
        <v>76.92307692307692</v>
      </c>
      <c r="C52" s="94">
        <v>92.10526315789474</v>
      </c>
      <c r="D52" s="90" t="s">
        <v>180</v>
      </c>
      <c r="E52" s="90" t="s">
        <v>180</v>
      </c>
      <c r="F52" s="92">
        <v>80</v>
      </c>
      <c r="G52" s="92" t="s">
        <v>76</v>
      </c>
      <c r="H52" s="249"/>
    </row>
    <row r="53" spans="1:8" ht="13.5" customHeight="1">
      <c r="A53" s="247" t="s">
        <v>37</v>
      </c>
      <c r="B53" s="94">
        <v>78.095238095238102</v>
      </c>
      <c r="C53" s="94">
        <v>90.306122448979593</v>
      </c>
      <c r="D53" s="90" t="s">
        <v>180</v>
      </c>
      <c r="E53" s="248">
        <v>1</v>
      </c>
      <c r="F53" s="92">
        <v>80</v>
      </c>
      <c r="G53" s="92" t="s">
        <v>76</v>
      </c>
      <c r="H53" s="249"/>
    </row>
    <row r="54" spans="1:8" ht="13.5" customHeight="1">
      <c r="A54" s="247"/>
      <c r="B54" s="250"/>
      <c r="C54" s="250"/>
      <c r="D54" s="90"/>
      <c r="E54" s="90"/>
      <c r="F54" s="93"/>
      <c r="G54" s="251"/>
      <c r="H54" s="251"/>
    </row>
    <row r="55" spans="1:8" ht="13.5" customHeight="1">
      <c r="A55" s="45" t="s">
        <v>38</v>
      </c>
      <c r="B55" s="94">
        <v>84.969939879759522</v>
      </c>
      <c r="C55" s="94">
        <v>84.643510054844612</v>
      </c>
      <c r="D55" s="94">
        <v>50</v>
      </c>
      <c r="E55" s="248">
        <v>1</v>
      </c>
      <c r="F55" s="92">
        <v>80</v>
      </c>
      <c r="G55" s="92" t="s">
        <v>76</v>
      </c>
      <c r="H55" s="95"/>
    </row>
    <row r="56" spans="1:8" ht="13.5" customHeight="1">
      <c r="A56" s="247" t="s">
        <v>39</v>
      </c>
      <c r="B56" s="94">
        <v>84.829721362229108</v>
      </c>
      <c r="C56" s="94">
        <v>85.31073446327683</v>
      </c>
      <c r="D56" s="90" t="s">
        <v>180</v>
      </c>
      <c r="E56" s="248">
        <v>1</v>
      </c>
      <c r="F56" s="92">
        <v>80</v>
      </c>
      <c r="G56" s="92" t="s">
        <v>76</v>
      </c>
      <c r="H56" s="249"/>
    </row>
    <row r="57" spans="1:8" ht="13.5" customHeight="1">
      <c r="A57" s="247" t="s">
        <v>40</v>
      </c>
      <c r="B57" s="94">
        <v>69.230769230769226</v>
      </c>
      <c r="C57" s="94">
        <v>100</v>
      </c>
      <c r="D57" s="94">
        <v>50</v>
      </c>
      <c r="E57" s="90" t="s">
        <v>180</v>
      </c>
      <c r="F57" s="92">
        <v>80</v>
      </c>
      <c r="G57" s="92" t="s">
        <v>76</v>
      </c>
      <c r="H57" s="249"/>
    </row>
    <row r="58" spans="1:8" ht="13.5" customHeight="1">
      <c r="A58" s="247" t="s">
        <v>41</v>
      </c>
      <c r="B58" s="94">
        <v>86.956521739130437</v>
      </c>
      <c r="C58" s="94">
        <v>91.666666666666671</v>
      </c>
      <c r="D58" s="90">
        <v>100</v>
      </c>
      <c r="E58" s="90" t="s">
        <v>180</v>
      </c>
      <c r="F58" s="92">
        <v>80</v>
      </c>
      <c r="G58" s="92" t="s">
        <v>76</v>
      </c>
      <c r="H58" s="249"/>
    </row>
    <row r="59" spans="1:8" ht="13.5" customHeight="1">
      <c r="A59" s="247" t="s">
        <v>42</v>
      </c>
      <c r="B59" s="94">
        <v>94.736842105263165</v>
      </c>
      <c r="C59" s="94">
        <v>76.92307692307692</v>
      </c>
      <c r="D59" s="90" t="s">
        <v>180</v>
      </c>
      <c r="E59" s="90" t="s">
        <v>180</v>
      </c>
      <c r="F59" s="92">
        <v>80</v>
      </c>
      <c r="G59" s="92" t="s">
        <v>76</v>
      </c>
      <c r="H59" s="249"/>
    </row>
    <row r="60" spans="1:8" ht="13.5" customHeight="1">
      <c r="A60" s="247" t="s">
        <v>43</v>
      </c>
      <c r="B60" s="94">
        <v>82.142857142857139</v>
      </c>
      <c r="C60" s="94">
        <v>74.509803921568633</v>
      </c>
      <c r="D60" s="90" t="s">
        <v>180</v>
      </c>
      <c r="E60" s="248">
        <v>1</v>
      </c>
      <c r="F60" s="92">
        <v>80</v>
      </c>
      <c r="G60" s="92" t="s">
        <v>76</v>
      </c>
      <c r="H60" s="249"/>
    </row>
    <row r="61" spans="1:8" ht="13.5" customHeight="1">
      <c r="A61" s="247" t="s">
        <v>44</v>
      </c>
      <c r="B61" s="94">
        <v>92.307692307692307</v>
      </c>
      <c r="C61" s="94">
        <v>81.666666666666671</v>
      </c>
      <c r="D61" s="90" t="s">
        <v>180</v>
      </c>
      <c r="E61" s="90" t="s">
        <v>180</v>
      </c>
      <c r="F61" s="92">
        <v>80</v>
      </c>
      <c r="G61" s="92" t="s">
        <v>76</v>
      </c>
      <c r="H61" s="249"/>
    </row>
    <row r="62" spans="1:8" ht="13.5" customHeight="1">
      <c r="A62" s="93"/>
      <c r="B62" s="90"/>
      <c r="C62" s="90"/>
      <c r="D62" s="90"/>
      <c r="E62" s="90"/>
      <c r="F62" s="93"/>
      <c r="G62" s="254"/>
      <c r="H62" s="254"/>
    </row>
    <row r="63" spans="1:8" ht="13.5" customHeight="1">
      <c r="A63" s="45" t="s">
        <v>45</v>
      </c>
      <c r="B63" s="94">
        <v>86.783625730994146</v>
      </c>
      <c r="C63" s="94">
        <v>86.666666666666671</v>
      </c>
      <c r="D63" s="90">
        <v>33.299999999999997</v>
      </c>
      <c r="E63" s="90" t="s">
        <v>180</v>
      </c>
      <c r="F63" s="92">
        <v>80</v>
      </c>
      <c r="G63" s="92" t="s">
        <v>76</v>
      </c>
      <c r="H63" s="93"/>
    </row>
    <row r="64" spans="1:8" ht="13.5" customHeight="1">
      <c r="A64" s="247" t="s">
        <v>47</v>
      </c>
      <c r="B64" s="94">
        <v>92.086330935251794</v>
      </c>
      <c r="C64" s="94">
        <v>80</v>
      </c>
      <c r="D64" s="90" t="s">
        <v>180</v>
      </c>
      <c r="E64" s="90" t="s">
        <v>180</v>
      </c>
      <c r="F64" s="92">
        <v>80</v>
      </c>
      <c r="G64" s="92" t="s">
        <v>76</v>
      </c>
      <c r="H64" s="249"/>
    </row>
    <row r="65" spans="1:8" ht="13.5" customHeight="1">
      <c r="A65" s="247" t="s">
        <v>50</v>
      </c>
      <c r="B65" s="94">
        <v>66.666666666666671</v>
      </c>
      <c r="C65" s="94">
        <v>92.857142857142861</v>
      </c>
      <c r="D65" s="90" t="s">
        <v>180</v>
      </c>
      <c r="E65" s="90" t="s">
        <v>180</v>
      </c>
      <c r="F65" s="92">
        <v>80</v>
      </c>
      <c r="G65" s="92" t="s">
        <v>76</v>
      </c>
      <c r="H65" s="249"/>
    </row>
    <row r="66" spans="1:8" ht="13.5" customHeight="1">
      <c r="A66" s="247" t="s">
        <v>49</v>
      </c>
      <c r="B66" s="94">
        <v>59.585492227979273</v>
      </c>
      <c r="C66" s="94">
        <v>60.730593607305934</v>
      </c>
      <c r="D66" s="90">
        <v>50</v>
      </c>
      <c r="E66" s="90" t="s">
        <v>180</v>
      </c>
      <c r="F66" s="92">
        <v>80</v>
      </c>
      <c r="G66" s="92" t="s">
        <v>76</v>
      </c>
      <c r="H66" s="249"/>
    </row>
    <row r="67" spans="1:8" ht="13.5" customHeight="1">
      <c r="A67" s="247" t="s">
        <v>48</v>
      </c>
      <c r="B67" s="94">
        <v>90.196078431372555</v>
      </c>
      <c r="C67" s="94">
        <v>96.721311475409834</v>
      </c>
      <c r="D67" s="90" t="s">
        <v>180</v>
      </c>
      <c r="E67" s="90" t="s">
        <v>180</v>
      </c>
      <c r="F67" s="92">
        <v>80</v>
      </c>
      <c r="G67" s="92" t="s">
        <v>76</v>
      </c>
      <c r="H67" s="249"/>
    </row>
    <row r="68" spans="1:8" ht="13.5" customHeight="1">
      <c r="A68" s="247" t="s">
        <v>46</v>
      </c>
      <c r="B68" s="94">
        <v>99.524940617577201</v>
      </c>
      <c r="C68" s="94">
        <v>98.488120950323975</v>
      </c>
      <c r="D68" s="90" t="s">
        <v>180</v>
      </c>
      <c r="E68" s="90" t="s">
        <v>180</v>
      </c>
      <c r="F68" s="92">
        <v>80</v>
      </c>
      <c r="G68" s="92" t="s">
        <v>76</v>
      </c>
      <c r="H68" s="249"/>
    </row>
    <row r="69" spans="1:8" ht="13.5" customHeight="1">
      <c r="A69" s="247"/>
      <c r="B69" s="250"/>
      <c r="C69" s="250"/>
      <c r="D69" s="90"/>
      <c r="E69" s="90"/>
      <c r="F69" s="93"/>
      <c r="G69" s="251"/>
      <c r="H69" s="251"/>
    </row>
    <row r="70" spans="1:8" ht="13.5" customHeight="1">
      <c r="A70" s="45" t="s">
        <v>51</v>
      </c>
      <c r="B70" s="94">
        <v>75.581395348837205</v>
      </c>
      <c r="C70" s="94">
        <v>82.766990291262132</v>
      </c>
      <c r="D70" s="90">
        <v>0</v>
      </c>
      <c r="E70" s="248">
        <v>0.5</v>
      </c>
      <c r="F70" s="92">
        <v>80</v>
      </c>
      <c r="G70" s="92" t="s">
        <v>76</v>
      </c>
      <c r="H70" s="95"/>
    </row>
    <row r="71" spans="1:8" ht="13.5" customHeight="1">
      <c r="A71" s="247" t="s">
        <v>54</v>
      </c>
      <c r="B71" s="94">
        <v>52.100840336134453</v>
      </c>
      <c r="C71" s="94">
        <v>57.142857142857146</v>
      </c>
      <c r="D71" s="90" t="s">
        <v>180</v>
      </c>
      <c r="E71" s="248">
        <v>1</v>
      </c>
      <c r="F71" s="92">
        <v>80</v>
      </c>
      <c r="G71" s="92" t="s">
        <v>76</v>
      </c>
      <c r="H71" s="249"/>
    </row>
    <row r="72" spans="1:8" ht="13.5" customHeight="1">
      <c r="A72" s="247" t="s">
        <v>52</v>
      </c>
      <c r="B72" s="94">
        <v>98.473282442748086</v>
      </c>
      <c r="C72" s="94">
        <v>97.959183673469383</v>
      </c>
      <c r="D72" s="90" t="s">
        <v>180</v>
      </c>
      <c r="E72" s="90" t="s">
        <v>180</v>
      </c>
      <c r="F72" s="92">
        <v>80</v>
      </c>
      <c r="G72" s="92" t="s">
        <v>76</v>
      </c>
      <c r="H72" s="249"/>
    </row>
    <row r="73" spans="1:8" ht="13.5" customHeight="1">
      <c r="A73" s="247" t="s">
        <v>53</v>
      </c>
      <c r="B73" s="94">
        <v>94.871794871794876</v>
      </c>
      <c r="C73" s="94">
        <v>96.428571428571431</v>
      </c>
      <c r="D73" s="90" t="s">
        <v>180</v>
      </c>
      <c r="E73" s="90" t="s">
        <v>180</v>
      </c>
      <c r="F73" s="92">
        <v>80</v>
      </c>
      <c r="G73" s="92" t="s">
        <v>76</v>
      </c>
      <c r="H73" s="249"/>
    </row>
    <row r="74" spans="1:8" ht="13.5" customHeight="1">
      <c r="A74" s="247" t="s">
        <v>56</v>
      </c>
      <c r="B74" s="94">
        <v>55.555555555555557</v>
      </c>
      <c r="C74" s="94">
        <v>93.61702127659575</v>
      </c>
      <c r="D74" s="90" t="s">
        <v>180</v>
      </c>
      <c r="E74" s="90" t="s">
        <v>180</v>
      </c>
      <c r="F74" s="92">
        <v>80</v>
      </c>
      <c r="G74" s="92" t="s">
        <v>76</v>
      </c>
      <c r="H74" s="249"/>
    </row>
    <row r="75" spans="1:8" ht="13.5" customHeight="1">
      <c r="A75" s="247" t="s">
        <v>57</v>
      </c>
      <c r="B75" s="94">
        <v>58.333333333333336</v>
      </c>
      <c r="C75" s="94">
        <v>57.5</v>
      </c>
      <c r="D75" s="90" t="s">
        <v>180</v>
      </c>
      <c r="E75" s="90" t="s">
        <v>180</v>
      </c>
      <c r="F75" s="92">
        <v>80</v>
      </c>
      <c r="G75" s="92" t="s">
        <v>76</v>
      </c>
      <c r="H75" s="249"/>
    </row>
    <row r="76" spans="1:8" ht="13.5" customHeight="1">
      <c r="A76" s="247" t="s">
        <v>55</v>
      </c>
      <c r="B76" s="94">
        <v>61.53846153846154</v>
      </c>
      <c r="C76" s="94">
        <v>83.333333333333329</v>
      </c>
      <c r="D76" s="90" t="s">
        <v>180</v>
      </c>
      <c r="E76" s="90">
        <v>0</v>
      </c>
      <c r="F76" s="92">
        <v>80</v>
      </c>
      <c r="G76" s="92" t="s">
        <v>76</v>
      </c>
      <c r="H76" s="249"/>
    </row>
    <row r="77" spans="1:8" ht="13.5" customHeight="1">
      <c r="A77" s="247"/>
      <c r="B77" s="250"/>
      <c r="C77" s="250"/>
      <c r="D77" s="90"/>
      <c r="E77" s="90"/>
      <c r="F77" s="93"/>
      <c r="G77" s="251"/>
      <c r="H77" s="251"/>
    </row>
    <row r="78" spans="1:8" ht="13.5" customHeight="1">
      <c r="A78" s="45" t="s">
        <v>90</v>
      </c>
      <c r="B78" s="94">
        <v>85.75063613231552</v>
      </c>
      <c r="C78" s="94">
        <v>77.150537634408607</v>
      </c>
      <c r="D78" s="94">
        <v>100</v>
      </c>
      <c r="E78" s="248">
        <v>1</v>
      </c>
      <c r="F78" s="92">
        <v>80</v>
      </c>
      <c r="G78" s="92" t="s">
        <v>76</v>
      </c>
      <c r="H78" s="95"/>
    </row>
    <row r="79" spans="1:8" ht="13.5" customHeight="1">
      <c r="A79" s="247" t="s">
        <v>58</v>
      </c>
      <c r="B79" s="94">
        <v>93.333333333333329</v>
      </c>
      <c r="C79" s="94">
        <v>74.336283185840713</v>
      </c>
      <c r="D79" s="90" t="s">
        <v>180</v>
      </c>
      <c r="E79" s="90" t="s">
        <v>180</v>
      </c>
      <c r="F79" s="92">
        <v>80</v>
      </c>
      <c r="G79" s="92" t="s">
        <v>76</v>
      </c>
      <c r="H79" s="249"/>
    </row>
    <row r="80" spans="1:8" ht="13.5" customHeight="1">
      <c r="A80" s="247" t="s">
        <v>59</v>
      </c>
      <c r="B80" s="94">
        <v>85.34482758620689</v>
      </c>
      <c r="C80" s="94">
        <v>92.10526315789474</v>
      </c>
      <c r="D80" s="90" t="s">
        <v>180</v>
      </c>
      <c r="E80" s="90" t="s">
        <v>180</v>
      </c>
      <c r="F80" s="92">
        <v>80</v>
      </c>
      <c r="G80" s="92" t="s">
        <v>76</v>
      </c>
      <c r="H80" s="249"/>
    </row>
    <row r="81" spans="1:11" ht="13.5" customHeight="1">
      <c r="A81" s="247" t="s">
        <v>60</v>
      </c>
      <c r="B81" s="94">
        <v>89.024390243902445</v>
      </c>
      <c r="C81" s="94">
        <v>66.013071895424844</v>
      </c>
      <c r="D81" s="94">
        <v>100</v>
      </c>
      <c r="E81" s="90" t="s">
        <v>180</v>
      </c>
      <c r="F81" s="92">
        <v>80</v>
      </c>
      <c r="G81" s="92" t="s">
        <v>76</v>
      </c>
      <c r="H81" s="249"/>
    </row>
    <row r="82" spans="1:11" ht="13.5" customHeight="1">
      <c r="A82" s="247" t="s">
        <v>61</v>
      </c>
      <c r="B82" s="94">
        <v>81.730769230769226</v>
      </c>
      <c r="C82" s="94">
        <v>97.560975609756099</v>
      </c>
      <c r="D82" s="90" t="s">
        <v>180</v>
      </c>
      <c r="E82" s="90" t="s">
        <v>180</v>
      </c>
      <c r="F82" s="92">
        <v>80</v>
      </c>
      <c r="G82" s="92" t="s">
        <v>76</v>
      </c>
      <c r="H82" s="249"/>
    </row>
    <row r="83" spans="1:11" ht="13.5" customHeight="1">
      <c r="A83" s="247" t="s">
        <v>62</v>
      </c>
      <c r="B83" s="94">
        <v>77.41935483870968</v>
      </c>
      <c r="C83" s="94">
        <v>100</v>
      </c>
      <c r="D83" s="90" t="s">
        <v>180</v>
      </c>
      <c r="E83" s="248">
        <v>1</v>
      </c>
      <c r="F83" s="92">
        <v>80</v>
      </c>
      <c r="G83" s="92" t="s">
        <v>76</v>
      </c>
      <c r="H83" s="249"/>
    </row>
    <row r="84" spans="1:11" ht="13.5" customHeight="1">
      <c r="A84" s="247"/>
      <c r="B84" s="250"/>
      <c r="C84" s="250"/>
      <c r="D84" s="90"/>
      <c r="E84" s="90"/>
      <c r="F84" s="93"/>
      <c r="G84" s="95"/>
      <c r="H84" s="95"/>
    </row>
    <row r="85" spans="1:11" ht="13.5" customHeight="1">
      <c r="A85" s="45" t="s">
        <v>63</v>
      </c>
      <c r="B85" s="94">
        <v>80.714285714285708</v>
      </c>
      <c r="C85" s="94">
        <v>87.344028520499108</v>
      </c>
      <c r="D85" s="94">
        <v>100</v>
      </c>
      <c r="E85" s="90" t="s">
        <v>180</v>
      </c>
      <c r="F85" s="92">
        <v>80</v>
      </c>
      <c r="G85" s="92" t="s">
        <v>76</v>
      </c>
      <c r="H85" s="95"/>
    </row>
    <row r="86" spans="1:11" ht="13.5" customHeight="1">
      <c r="A86" s="247" t="s">
        <v>64</v>
      </c>
      <c r="B86" s="94">
        <v>68.852459016393439</v>
      </c>
      <c r="C86" s="94">
        <v>97.959183673469383</v>
      </c>
      <c r="D86" s="90" t="s">
        <v>180</v>
      </c>
      <c r="E86" s="90" t="s">
        <v>180</v>
      </c>
      <c r="F86" s="92">
        <v>80</v>
      </c>
      <c r="G86" s="92" t="s">
        <v>76</v>
      </c>
      <c r="H86" s="249"/>
    </row>
    <row r="87" spans="1:11" ht="13.5" customHeight="1">
      <c r="A87" s="247" t="s">
        <v>65</v>
      </c>
      <c r="B87" s="94">
        <v>96.969696969696969</v>
      </c>
      <c r="C87" s="94">
        <v>95.49549549549549</v>
      </c>
      <c r="D87" s="90" t="s">
        <v>180</v>
      </c>
      <c r="E87" s="90" t="s">
        <v>180</v>
      </c>
      <c r="F87" s="92">
        <v>80</v>
      </c>
      <c r="G87" s="92" t="s">
        <v>76</v>
      </c>
      <c r="H87" s="249"/>
    </row>
    <row r="88" spans="1:11" ht="13.5" customHeight="1">
      <c r="A88" s="247" t="s">
        <v>66</v>
      </c>
      <c r="B88" s="94">
        <v>75.609756097560975</v>
      </c>
      <c r="C88" s="94">
        <v>83.139534883720927</v>
      </c>
      <c r="D88" s="90">
        <v>100</v>
      </c>
      <c r="E88" s="90" t="s">
        <v>180</v>
      </c>
      <c r="F88" s="92">
        <v>80</v>
      </c>
      <c r="G88" s="92" t="s">
        <v>76</v>
      </c>
      <c r="H88" s="249"/>
    </row>
    <row r="89" spans="1:11" ht="13.5" customHeight="1">
      <c r="A89" s="247" t="s">
        <v>67</v>
      </c>
      <c r="B89" s="94">
        <v>91.304347826086953</v>
      </c>
      <c r="C89" s="94">
        <v>89.542483660130713</v>
      </c>
      <c r="D89" s="90" t="s">
        <v>180</v>
      </c>
      <c r="E89" s="90" t="s">
        <v>180</v>
      </c>
      <c r="F89" s="92">
        <v>80</v>
      </c>
      <c r="G89" s="92" t="s">
        <v>76</v>
      </c>
      <c r="H89" s="95"/>
    </row>
    <row r="90" spans="1:11" ht="13.5" customHeight="1">
      <c r="A90" s="247" t="s">
        <v>68</v>
      </c>
      <c r="B90" s="94">
        <v>95</v>
      </c>
      <c r="C90" s="94">
        <v>73.684210526315795</v>
      </c>
      <c r="D90" s="90" t="s">
        <v>180</v>
      </c>
      <c r="E90" s="90" t="s">
        <v>180</v>
      </c>
      <c r="F90" s="92">
        <v>80</v>
      </c>
      <c r="G90" s="92" t="s">
        <v>76</v>
      </c>
      <c r="H90" s="249"/>
      <c r="K90" s="173" t="s">
        <v>69</v>
      </c>
    </row>
    <row r="91" spans="1:11" ht="9.75" customHeight="1">
      <c r="A91" s="256"/>
      <c r="B91" s="256"/>
      <c r="C91" s="256"/>
      <c r="D91" s="257"/>
      <c r="E91" s="257"/>
      <c r="F91" s="258"/>
      <c r="G91" s="259"/>
      <c r="H91" s="259"/>
    </row>
    <row r="92" spans="1:11" ht="50.25" customHeight="1">
      <c r="A92" s="361" t="s">
        <v>540</v>
      </c>
      <c r="B92" s="362"/>
      <c r="C92" s="362"/>
      <c r="D92" s="362"/>
      <c r="E92" s="362"/>
      <c r="F92" s="362"/>
      <c r="G92" s="362"/>
      <c r="H92" s="362"/>
    </row>
  </sheetData>
  <mergeCells count="10">
    <mergeCell ref="A92:H92"/>
    <mergeCell ref="A6:H6"/>
    <mergeCell ref="A7:H7"/>
    <mergeCell ref="A8:H8"/>
    <mergeCell ref="A9:H9"/>
    <mergeCell ref="A1:H1"/>
    <mergeCell ref="A3:H3"/>
    <mergeCell ref="A4:H4"/>
    <mergeCell ref="A2:H2"/>
    <mergeCell ref="A5:H5"/>
  </mergeCells>
  <pageMargins left="0.51181102362204722" right="0.23622047244094491" top="0.35433070866141736" bottom="0.27559055118110237" header="0.15748031496062992" footer="0.15748031496062992"/>
  <pageSetup paperSize="9" scale="75" orientation="portrait" r:id="rId1"/>
  <rowBreaks count="1" manualBreakCount="1">
    <brk id="6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1"/>
  <sheetViews>
    <sheetView view="pageBreakPreview" zoomScaleNormal="160" zoomScaleSheetLayoutView="100" workbookViewId="0">
      <selection activeCell="H9" sqref="H9"/>
    </sheetView>
  </sheetViews>
  <sheetFormatPr defaultColWidth="30.85546875" defaultRowHeight="15"/>
  <cols>
    <col min="1" max="1" width="38.5703125" customWidth="1"/>
    <col min="2" max="3" width="16.28515625" style="28" bestFit="1" customWidth="1"/>
    <col min="4" max="5" width="16.28515625" bestFit="1" customWidth="1"/>
    <col min="6" max="6" width="10.85546875" style="28" bestFit="1" customWidth="1"/>
    <col min="7" max="7" width="13.7109375" customWidth="1"/>
    <col min="8" max="8" width="26.7109375" customWidth="1"/>
  </cols>
  <sheetData>
    <row r="1" spans="1:13">
      <c r="A1" s="344" t="s">
        <v>70</v>
      </c>
      <c r="B1" s="344"/>
      <c r="C1" s="344"/>
      <c r="D1" s="344"/>
      <c r="E1" s="344"/>
      <c r="F1" s="344"/>
      <c r="G1" s="344"/>
      <c r="H1" s="344"/>
      <c r="I1" s="1"/>
      <c r="J1" s="1"/>
      <c r="K1" s="1"/>
    </row>
    <row r="2" spans="1:13" ht="21.75" customHeight="1">
      <c r="A2" s="344" t="s">
        <v>191</v>
      </c>
      <c r="B2" s="344"/>
      <c r="C2" s="344"/>
      <c r="D2" s="344"/>
      <c r="E2" s="344"/>
      <c r="F2" s="344"/>
      <c r="G2" s="344"/>
      <c r="H2" s="344"/>
      <c r="I2" s="1"/>
      <c r="J2" s="1"/>
      <c r="K2" s="19"/>
    </row>
    <row r="3" spans="1:13" ht="38.25" customHeight="1">
      <c r="A3" s="343" t="s">
        <v>122</v>
      </c>
      <c r="B3" s="343"/>
      <c r="C3" s="343"/>
      <c r="D3" s="343"/>
      <c r="E3" s="343"/>
      <c r="F3" s="343"/>
      <c r="G3" s="343"/>
      <c r="H3" s="343"/>
      <c r="I3" s="11"/>
      <c r="J3" s="11"/>
      <c r="K3" s="11"/>
      <c r="L3" s="11"/>
      <c r="M3" s="4"/>
    </row>
    <row r="4" spans="1:13" ht="54.75" customHeight="1">
      <c r="A4" s="343" t="s">
        <v>123</v>
      </c>
      <c r="B4" s="343"/>
      <c r="C4" s="343"/>
      <c r="D4" s="343"/>
      <c r="E4" s="343"/>
      <c r="F4" s="343"/>
      <c r="G4" s="343"/>
      <c r="H4" s="343"/>
      <c r="I4" s="4"/>
      <c r="J4" s="4"/>
      <c r="K4" s="4"/>
      <c r="L4" s="4"/>
      <c r="M4" s="4"/>
    </row>
    <row r="5" spans="1:13" ht="13.5" customHeight="1">
      <c r="A5" s="343"/>
      <c r="B5" s="343"/>
      <c r="C5" s="343"/>
      <c r="D5" s="343"/>
      <c r="E5" s="343"/>
      <c r="F5" s="343"/>
      <c r="G5" s="343"/>
      <c r="H5" s="343"/>
      <c r="I5" s="4"/>
      <c r="J5" s="4"/>
      <c r="K5" s="4"/>
      <c r="L5" s="4"/>
      <c r="M5" s="4"/>
    </row>
    <row r="6" spans="1:13" ht="24" customHeight="1">
      <c r="A6" s="342" t="s">
        <v>124</v>
      </c>
      <c r="B6" s="342"/>
      <c r="C6" s="342"/>
      <c r="D6" s="342"/>
      <c r="E6" s="342"/>
      <c r="F6" s="342"/>
      <c r="G6" s="342"/>
      <c r="H6" s="342"/>
      <c r="I6" s="4"/>
      <c r="J6" s="4"/>
      <c r="K6" s="4"/>
      <c r="L6" s="4"/>
      <c r="M6" s="4"/>
    </row>
    <row r="7" spans="1:13" ht="13.5" customHeight="1">
      <c r="A7" s="342" t="s">
        <v>125</v>
      </c>
      <c r="B7" s="342"/>
      <c r="C7" s="342"/>
      <c r="D7" s="342"/>
      <c r="E7" s="342"/>
      <c r="F7" s="342"/>
      <c r="G7" s="342"/>
      <c r="H7" s="342"/>
      <c r="I7" s="4"/>
      <c r="J7" s="4"/>
      <c r="K7" s="4"/>
      <c r="L7" s="4"/>
      <c r="M7" s="4"/>
    </row>
    <row r="8" spans="1:13" ht="17.25" customHeight="1">
      <c r="A8" s="365" t="s">
        <v>85</v>
      </c>
      <c r="B8" s="365"/>
      <c r="C8" s="365"/>
      <c r="D8" s="365"/>
      <c r="E8" s="365"/>
      <c r="F8" s="365"/>
      <c r="G8" s="365"/>
      <c r="H8" s="365"/>
      <c r="I8" s="4"/>
      <c r="J8" s="4"/>
      <c r="K8" s="4"/>
      <c r="L8" s="4"/>
      <c r="M8" s="4"/>
    </row>
    <row r="9" spans="1:13" ht="30">
      <c r="A9" s="22" t="s">
        <v>72</v>
      </c>
      <c r="B9" s="22" t="s">
        <v>178</v>
      </c>
      <c r="C9" s="22" t="s">
        <v>179</v>
      </c>
      <c r="D9" s="22" t="s">
        <v>185</v>
      </c>
      <c r="E9" s="22" t="s">
        <v>186</v>
      </c>
      <c r="F9" s="23" t="s">
        <v>184</v>
      </c>
      <c r="G9" s="23" t="s">
        <v>73</v>
      </c>
      <c r="H9" s="23" t="s">
        <v>624</v>
      </c>
    </row>
    <row r="10" spans="1:13" ht="7.5" customHeight="1">
      <c r="A10" s="15"/>
      <c r="B10" s="44"/>
      <c r="C10" s="44"/>
      <c r="D10" s="44"/>
      <c r="E10" s="44"/>
      <c r="F10" s="44"/>
      <c r="G10" s="6"/>
      <c r="H10" s="6"/>
    </row>
    <row r="11" spans="1:13">
      <c r="A11" s="70" t="s">
        <v>0</v>
      </c>
      <c r="B11" s="92"/>
      <c r="C11" s="92"/>
      <c r="D11" s="92"/>
      <c r="E11" s="91">
        <v>82.1</v>
      </c>
      <c r="F11" s="92"/>
      <c r="G11" s="92"/>
      <c r="H11" s="92"/>
    </row>
    <row r="12" spans="1:13" ht="13.5" customHeight="1">
      <c r="A12" s="15" t="s">
        <v>1</v>
      </c>
      <c r="B12" s="44">
        <v>0</v>
      </c>
      <c r="C12" s="44">
        <v>0</v>
      </c>
      <c r="D12" s="6">
        <v>0</v>
      </c>
      <c r="E12" s="62">
        <v>100</v>
      </c>
      <c r="F12" s="6"/>
      <c r="G12" s="6" t="s">
        <v>76</v>
      </c>
      <c r="H12" s="12"/>
    </row>
    <row r="13" spans="1:13" ht="13.5" customHeight="1">
      <c r="A13" s="15" t="s">
        <v>2</v>
      </c>
      <c r="B13" s="44">
        <v>50</v>
      </c>
      <c r="C13" s="44">
        <v>66.7</v>
      </c>
      <c r="D13" s="6">
        <v>66.7</v>
      </c>
      <c r="E13" s="62">
        <v>80</v>
      </c>
      <c r="F13" s="6"/>
      <c r="G13" s="6" t="s">
        <v>76</v>
      </c>
      <c r="H13" s="6"/>
    </row>
    <row r="14" spans="1:13" ht="13.5" customHeight="1">
      <c r="A14" s="15" t="s">
        <v>3</v>
      </c>
      <c r="B14" s="44">
        <v>100</v>
      </c>
      <c r="C14" s="44">
        <v>60</v>
      </c>
      <c r="D14" s="6">
        <v>100</v>
      </c>
      <c r="E14" s="62">
        <v>100</v>
      </c>
      <c r="F14" s="6"/>
      <c r="G14" s="6" t="s">
        <v>76</v>
      </c>
      <c r="H14" s="12"/>
    </row>
    <row r="15" spans="1:13" ht="13.5" customHeight="1">
      <c r="A15" s="15" t="s">
        <v>4</v>
      </c>
      <c r="B15" s="44">
        <v>33.299999999999997</v>
      </c>
      <c r="C15" s="44">
        <v>66.7</v>
      </c>
      <c r="D15" s="6">
        <v>66.7</v>
      </c>
      <c r="E15" s="62">
        <v>100</v>
      </c>
      <c r="F15" s="6"/>
      <c r="G15" s="6" t="s">
        <v>76</v>
      </c>
      <c r="H15" s="12"/>
    </row>
    <row r="16" spans="1:13" ht="13.5" customHeight="1">
      <c r="A16" s="15" t="s">
        <v>5</v>
      </c>
      <c r="B16" s="44">
        <v>16.7</v>
      </c>
      <c r="C16" s="44">
        <v>83.3</v>
      </c>
      <c r="D16" s="6">
        <v>57.1</v>
      </c>
      <c r="E16" s="62">
        <v>25</v>
      </c>
      <c r="F16" s="6"/>
      <c r="G16" s="6" t="s">
        <v>76</v>
      </c>
      <c r="H16" s="6"/>
    </row>
    <row r="17" spans="1:8" ht="13.5" customHeight="1">
      <c r="A17" s="15" t="s">
        <v>6</v>
      </c>
      <c r="B17" s="44">
        <v>0</v>
      </c>
      <c r="C17" s="44">
        <v>0</v>
      </c>
      <c r="D17" s="6">
        <v>0</v>
      </c>
      <c r="E17" s="62">
        <v>0</v>
      </c>
      <c r="F17" s="6"/>
      <c r="G17" s="6" t="s">
        <v>76</v>
      </c>
      <c r="H17" s="12"/>
    </row>
    <row r="18" spans="1:8" ht="13.5" customHeight="1">
      <c r="A18" s="15" t="s">
        <v>7</v>
      </c>
      <c r="B18" s="44">
        <v>0</v>
      </c>
      <c r="C18" s="44">
        <v>100</v>
      </c>
      <c r="D18" s="6">
        <v>0</v>
      </c>
      <c r="E18" s="62">
        <v>100</v>
      </c>
      <c r="F18" s="6"/>
      <c r="G18" s="6" t="s">
        <v>76</v>
      </c>
      <c r="H18" s="12"/>
    </row>
    <row r="19" spans="1:8" ht="13.5" customHeight="1">
      <c r="A19" s="15" t="s">
        <v>8</v>
      </c>
      <c r="B19" s="44">
        <v>100</v>
      </c>
      <c r="C19" s="44">
        <v>50</v>
      </c>
      <c r="D19" s="6">
        <v>100</v>
      </c>
      <c r="E19" s="62">
        <v>75</v>
      </c>
      <c r="F19" s="6"/>
      <c r="G19" s="6" t="s">
        <v>76</v>
      </c>
      <c r="H19" s="12"/>
    </row>
    <row r="20" spans="1:8" ht="13.5" customHeight="1">
      <c r="A20" s="15" t="s">
        <v>9</v>
      </c>
      <c r="B20" s="44">
        <v>0</v>
      </c>
      <c r="C20" s="44">
        <v>0</v>
      </c>
      <c r="D20" s="6">
        <v>0</v>
      </c>
      <c r="E20" s="62">
        <v>0</v>
      </c>
      <c r="F20" s="6"/>
      <c r="G20" s="6" t="s">
        <v>76</v>
      </c>
      <c r="H20" s="12"/>
    </row>
    <row r="21" spans="1:8" ht="13.5" customHeight="1">
      <c r="A21" s="15"/>
      <c r="B21" s="44"/>
      <c r="C21" s="44"/>
      <c r="D21" s="44"/>
      <c r="E21" s="59"/>
      <c r="F21" s="44"/>
      <c r="G21" s="72"/>
      <c r="H21" s="72"/>
    </row>
    <row r="22" spans="1:8" ht="13.5" customHeight="1">
      <c r="A22" s="45" t="s">
        <v>10</v>
      </c>
      <c r="B22" s="93"/>
      <c r="C22" s="93"/>
      <c r="D22" s="93"/>
      <c r="E22" s="94">
        <v>90</v>
      </c>
      <c r="F22" s="93"/>
      <c r="G22" s="95"/>
      <c r="H22" s="95"/>
    </row>
    <row r="23" spans="1:8" ht="13.5" customHeight="1">
      <c r="A23" s="15" t="s">
        <v>11</v>
      </c>
      <c r="B23" s="44">
        <v>100</v>
      </c>
      <c r="C23" s="44">
        <v>100</v>
      </c>
      <c r="D23" s="6">
        <v>0</v>
      </c>
      <c r="E23" s="62">
        <v>0</v>
      </c>
      <c r="F23" s="6"/>
      <c r="G23" s="6" t="s">
        <v>76</v>
      </c>
      <c r="H23" s="6"/>
    </row>
    <row r="24" spans="1:8" ht="13.5" customHeight="1">
      <c r="A24" s="15" t="s">
        <v>12</v>
      </c>
      <c r="B24" s="44">
        <v>0</v>
      </c>
      <c r="C24" s="44">
        <v>100</v>
      </c>
      <c r="D24" s="6">
        <v>0</v>
      </c>
      <c r="E24" s="62">
        <v>0</v>
      </c>
      <c r="F24" s="6"/>
      <c r="G24" s="6" t="s">
        <v>76</v>
      </c>
      <c r="H24" s="12"/>
    </row>
    <row r="25" spans="1:8" ht="13.5" customHeight="1">
      <c r="A25" s="15" t="s">
        <v>13</v>
      </c>
      <c r="B25" s="44">
        <v>50</v>
      </c>
      <c r="C25" s="44">
        <v>0</v>
      </c>
      <c r="D25" s="6">
        <v>0</v>
      </c>
      <c r="E25" s="62">
        <v>0</v>
      </c>
      <c r="F25" s="6"/>
      <c r="G25" s="6" t="s">
        <v>76</v>
      </c>
      <c r="H25" s="13"/>
    </row>
    <row r="26" spans="1:8" ht="13.5" customHeight="1">
      <c r="A26" s="15" t="s">
        <v>14</v>
      </c>
      <c r="B26" s="44">
        <v>50</v>
      </c>
      <c r="C26" s="44">
        <v>0</v>
      </c>
      <c r="D26" s="6">
        <v>0</v>
      </c>
      <c r="E26" s="62">
        <v>100</v>
      </c>
      <c r="F26" s="6"/>
      <c r="G26" s="6" t="s">
        <v>76</v>
      </c>
      <c r="H26" s="12"/>
    </row>
    <row r="27" spans="1:8" ht="13.5" customHeight="1">
      <c r="A27" s="15" t="s">
        <v>15</v>
      </c>
      <c r="B27" s="44">
        <v>100</v>
      </c>
      <c r="C27" s="44">
        <v>100</v>
      </c>
      <c r="D27" s="6">
        <v>100</v>
      </c>
      <c r="E27" s="62">
        <v>100</v>
      </c>
      <c r="F27" s="6"/>
      <c r="G27" s="6" t="s">
        <v>76</v>
      </c>
      <c r="H27" s="12"/>
    </row>
    <row r="28" spans="1:8" ht="13.5" customHeight="1">
      <c r="A28" s="15" t="s">
        <v>16</v>
      </c>
      <c r="B28" s="44">
        <v>50</v>
      </c>
      <c r="C28" s="44">
        <v>50</v>
      </c>
      <c r="D28" s="6">
        <v>0</v>
      </c>
      <c r="E28" s="62">
        <v>100</v>
      </c>
      <c r="F28" s="6"/>
      <c r="G28" s="6" t="s">
        <v>76</v>
      </c>
      <c r="H28" s="12"/>
    </row>
    <row r="29" spans="1:8" ht="13.5" customHeight="1">
      <c r="A29" s="15"/>
      <c r="B29" s="44"/>
      <c r="C29" s="44"/>
      <c r="D29" s="44"/>
      <c r="E29" s="59"/>
      <c r="F29" s="44"/>
      <c r="G29" s="72"/>
      <c r="H29" s="72"/>
    </row>
    <row r="30" spans="1:8" ht="13.5" customHeight="1">
      <c r="A30" s="45" t="s">
        <v>17</v>
      </c>
      <c r="B30" s="93"/>
      <c r="C30" s="93"/>
      <c r="D30" s="93"/>
      <c r="E30" s="91">
        <v>92.3</v>
      </c>
      <c r="F30" s="93"/>
      <c r="G30" s="95"/>
      <c r="H30" s="95"/>
    </row>
    <row r="31" spans="1:8" ht="13.5" customHeight="1">
      <c r="A31" s="15" t="s">
        <v>18</v>
      </c>
      <c r="B31" s="44">
        <v>0</v>
      </c>
      <c r="C31" s="44">
        <v>100</v>
      </c>
      <c r="D31" s="6">
        <v>0</v>
      </c>
      <c r="E31" s="62">
        <v>100</v>
      </c>
      <c r="F31" s="6"/>
      <c r="G31" s="6" t="s">
        <v>76</v>
      </c>
      <c r="H31" s="6"/>
    </row>
    <row r="32" spans="1:8" ht="13.5" customHeight="1">
      <c r="A32" s="15" t="s">
        <v>19</v>
      </c>
      <c r="B32" s="44">
        <v>0</v>
      </c>
      <c r="C32" s="44">
        <v>0</v>
      </c>
      <c r="D32" s="6">
        <v>100</v>
      </c>
      <c r="E32" s="62">
        <v>0</v>
      </c>
      <c r="F32" s="6"/>
      <c r="G32" s="6" t="s">
        <v>76</v>
      </c>
      <c r="H32" s="6"/>
    </row>
    <row r="33" spans="1:8" ht="13.5" customHeight="1">
      <c r="A33" s="15" t="s">
        <v>20</v>
      </c>
      <c r="B33" s="44">
        <v>50</v>
      </c>
      <c r="C33" s="44">
        <v>66.7</v>
      </c>
      <c r="D33" s="6">
        <v>0</v>
      </c>
      <c r="E33" s="62">
        <v>0</v>
      </c>
      <c r="F33" s="6"/>
      <c r="G33" s="6" t="s">
        <v>76</v>
      </c>
      <c r="H33" s="12"/>
    </row>
    <row r="34" spans="1:8" ht="13.5" customHeight="1">
      <c r="A34" s="15" t="s">
        <v>21</v>
      </c>
      <c r="B34" s="44">
        <v>66.7</v>
      </c>
      <c r="C34" s="44">
        <v>100</v>
      </c>
      <c r="D34" s="6">
        <v>100</v>
      </c>
      <c r="E34" s="62">
        <v>100</v>
      </c>
      <c r="F34" s="6"/>
      <c r="G34" s="6" t="s">
        <v>76</v>
      </c>
      <c r="H34" s="6"/>
    </row>
    <row r="35" spans="1:8" ht="13.5" customHeight="1">
      <c r="A35" s="15" t="s">
        <v>22</v>
      </c>
      <c r="B35" s="44">
        <v>92.3</v>
      </c>
      <c r="C35" s="44">
        <v>94.4</v>
      </c>
      <c r="D35" s="6">
        <v>100</v>
      </c>
      <c r="E35" s="62">
        <v>100</v>
      </c>
      <c r="F35" s="6"/>
      <c r="G35" s="6" t="s">
        <v>76</v>
      </c>
      <c r="H35" s="6"/>
    </row>
    <row r="36" spans="1:8" ht="13.5" customHeight="1">
      <c r="A36" s="15" t="s">
        <v>23</v>
      </c>
      <c r="B36" s="44">
        <v>71.400000000000006</v>
      </c>
      <c r="C36" s="44">
        <v>71.400000000000006</v>
      </c>
      <c r="D36" s="6">
        <v>100</v>
      </c>
      <c r="E36" s="62">
        <v>100</v>
      </c>
      <c r="F36" s="6"/>
      <c r="G36" s="6" t="s">
        <v>76</v>
      </c>
      <c r="H36" s="12"/>
    </row>
    <row r="37" spans="1:8" ht="13.5" customHeight="1">
      <c r="A37" s="15" t="s">
        <v>24</v>
      </c>
      <c r="B37" s="44">
        <v>71.400000000000006</v>
      </c>
      <c r="C37" s="44">
        <v>73.3</v>
      </c>
      <c r="D37" s="6">
        <v>100</v>
      </c>
      <c r="E37" s="62">
        <v>93.3</v>
      </c>
      <c r="F37" s="6"/>
      <c r="G37" s="6" t="s">
        <v>76</v>
      </c>
      <c r="H37" s="6"/>
    </row>
    <row r="38" spans="1:8" ht="13.5" customHeight="1">
      <c r="A38" s="15" t="s">
        <v>25</v>
      </c>
      <c r="B38" s="44">
        <v>0</v>
      </c>
      <c r="C38" s="44">
        <v>100</v>
      </c>
      <c r="D38" s="6">
        <v>100</v>
      </c>
      <c r="E38" s="62">
        <v>100</v>
      </c>
      <c r="F38" s="6"/>
      <c r="G38" s="6" t="s">
        <v>76</v>
      </c>
      <c r="H38" s="6"/>
    </row>
    <row r="39" spans="1:8" ht="13.5" customHeight="1">
      <c r="A39" s="15"/>
      <c r="B39" s="44"/>
      <c r="C39" s="44"/>
      <c r="D39" s="44"/>
      <c r="E39" s="59"/>
      <c r="F39" s="44"/>
      <c r="G39" s="72"/>
      <c r="H39" s="72"/>
    </row>
    <row r="40" spans="1:8" ht="31.5" customHeight="1">
      <c r="A40" s="57" t="s">
        <v>92</v>
      </c>
      <c r="B40" s="96"/>
      <c r="C40" s="96"/>
      <c r="D40" s="93"/>
      <c r="E40" s="91">
        <v>87.1</v>
      </c>
      <c r="F40" s="93"/>
      <c r="G40" s="93"/>
      <c r="H40" s="93"/>
    </row>
    <row r="41" spans="1:8" ht="13.5" customHeight="1">
      <c r="A41" s="15" t="s">
        <v>26</v>
      </c>
      <c r="B41" s="44">
        <v>62.5</v>
      </c>
      <c r="C41" s="44">
        <v>91.7</v>
      </c>
      <c r="D41" s="6">
        <v>100</v>
      </c>
      <c r="E41" s="62">
        <v>66.7</v>
      </c>
      <c r="F41" s="6"/>
      <c r="G41" s="6" t="s">
        <v>76</v>
      </c>
      <c r="H41" s="12"/>
    </row>
    <row r="42" spans="1:8" ht="13.5" customHeight="1">
      <c r="A42" s="15" t="s">
        <v>27</v>
      </c>
      <c r="B42" s="44">
        <v>0</v>
      </c>
      <c r="C42" s="44">
        <v>80</v>
      </c>
      <c r="D42" s="6">
        <v>0</v>
      </c>
      <c r="E42" s="62">
        <v>88.9</v>
      </c>
      <c r="F42" s="6"/>
      <c r="G42" s="6" t="s">
        <v>76</v>
      </c>
      <c r="H42" s="6"/>
    </row>
    <row r="43" spans="1:8" ht="13.5" customHeight="1">
      <c r="A43" s="15" t="s">
        <v>28</v>
      </c>
      <c r="B43" s="44">
        <v>100</v>
      </c>
      <c r="C43" s="44">
        <v>100</v>
      </c>
      <c r="D43" s="6">
        <v>80</v>
      </c>
      <c r="E43" s="62">
        <v>100</v>
      </c>
      <c r="F43" s="6"/>
      <c r="G43" s="6" t="s">
        <v>76</v>
      </c>
      <c r="H43" s="6"/>
    </row>
    <row r="44" spans="1:8" ht="13.5" customHeight="1">
      <c r="A44" s="15" t="s">
        <v>29</v>
      </c>
      <c r="B44" s="44">
        <v>20</v>
      </c>
      <c r="C44" s="44">
        <v>50</v>
      </c>
      <c r="D44" s="6">
        <v>100</v>
      </c>
      <c r="E44" s="62">
        <v>100</v>
      </c>
      <c r="F44" s="6"/>
      <c r="G44" s="6" t="s">
        <v>76</v>
      </c>
      <c r="H44" s="6"/>
    </row>
    <row r="45" spans="1:8" ht="13.5" customHeight="1">
      <c r="A45" s="15" t="s">
        <v>30</v>
      </c>
      <c r="B45" s="44">
        <v>80</v>
      </c>
      <c r="C45" s="44">
        <v>88.2</v>
      </c>
      <c r="D45" s="6">
        <v>75</v>
      </c>
      <c r="E45" s="62">
        <v>92.3</v>
      </c>
      <c r="F45" s="6"/>
      <c r="G45" s="6" t="s">
        <v>76</v>
      </c>
      <c r="H45" s="12"/>
    </row>
    <row r="46" spans="1:8" ht="13.5" customHeight="1">
      <c r="A46" s="15" t="s">
        <v>31</v>
      </c>
      <c r="B46" s="44">
        <v>66.7</v>
      </c>
      <c r="C46" s="44">
        <v>100</v>
      </c>
      <c r="D46" s="6">
        <v>100</v>
      </c>
      <c r="E46" s="62">
        <v>50</v>
      </c>
      <c r="F46" s="6"/>
      <c r="G46" s="6" t="s">
        <v>76</v>
      </c>
      <c r="H46" s="12"/>
    </row>
    <row r="47" spans="1:8" ht="13.5" customHeight="1">
      <c r="A47" s="15" t="s">
        <v>32</v>
      </c>
      <c r="B47" s="44">
        <v>82.3</v>
      </c>
      <c r="C47" s="44">
        <v>83.5</v>
      </c>
      <c r="D47" s="6">
        <v>88.4</v>
      </c>
      <c r="E47" s="62">
        <v>88.5</v>
      </c>
      <c r="F47" s="6"/>
      <c r="G47" s="6" t="s">
        <v>76</v>
      </c>
      <c r="H47" s="12"/>
    </row>
    <row r="48" spans="1:8" ht="13.5" customHeight="1">
      <c r="A48" s="15" t="s">
        <v>33</v>
      </c>
      <c r="B48" s="44">
        <v>0</v>
      </c>
      <c r="C48" s="44">
        <v>77.8</v>
      </c>
      <c r="D48" s="6">
        <v>28.6</v>
      </c>
      <c r="E48" s="62">
        <v>83.3</v>
      </c>
      <c r="F48" s="6"/>
      <c r="G48" s="6" t="s">
        <v>76</v>
      </c>
      <c r="H48" s="12"/>
    </row>
    <row r="49" spans="1:8" ht="13.5" customHeight="1">
      <c r="A49" s="15" t="s">
        <v>34</v>
      </c>
      <c r="B49" s="44">
        <v>87.5</v>
      </c>
      <c r="C49" s="44">
        <v>60</v>
      </c>
      <c r="D49" s="6">
        <v>66.7</v>
      </c>
      <c r="E49" s="62">
        <v>87.5</v>
      </c>
      <c r="F49" s="6"/>
      <c r="G49" s="6" t="s">
        <v>76</v>
      </c>
      <c r="H49" s="12"/>
    </row>
    <row r="50" spans="1:8" ht="13.5" customHeight="1">
      <c r="A50" s="15" t="s">
        <v>35</v>
      </c>
      <c r="B50" s="44">
        <v>75</v>
      </c>
      <c r="C50" s="44">
        <v>0</v>
      </c>
      <c r="D50" s="6">
        <v>0</v>
      </c>
      <c r="E50" s="62">
        <v>0</v>
      </c>
      <c r="F50" s="6"/>
      <c r="G50" s="6" t="s">
        <v>76</v>
      </c>
      <c r="H50" s="12"/>
    </row>
    <row r="51" spans="1:8" ht="13.5" customHeight="1">
      <c r="A51" s="15" t="s">
        <v>36</v>
      </c>
      <c r="B51" s="44">
        <v>100</v>
      </c>
      <c r="C51" s="44">
        <v>85.7</v>
      </c>
      <c r="D51" s="6">
        <v>75</v>
      </c>
      <c r="E51" s="62">
        <v>100</v>
      </c>
      <c r="F51" s="6"/>
      <c r="G51" s="6" t="s">
        <v>76</v>
      </c>
      <c r="H51" s="12"/>
    </row>
    <row r="52" spans="1:8" ht="13.5" customHeight="1">
      <c r="A52" s="15" t="s">
        <v>37</v>
      </c>
      <c r="B52" s="44">
        <v>88.9</v>
      </c>
      <c r="C52" s="44">
        <v>87.5</v>
      </c>
      <c r="D52" s="6">
        <v>0</v>
      </c>
      <c r="E52" s="62">
        <v>100</v>
      </c>
      <c r="F52" s="6"/>
      <c r="G52" s="6" t="s">
        <v>76</v>
      </c>
      <c r="H52" s="12"/>
    </row>
    <row r="53" spans="1:8" ht="13.5" customHeight="1">
      <c r="A53" s="15"/>
      <c r="B53" s="44"/>
      <c r="C53" s="44"/>
      <c r="D53" s="44"/>
      <c r="E53" s="59"/>
      <c r="F53" s="44"/>
      <c r="G53" s="72"/>
      <c r="H53" s="72"/>
    </row>
    <row r="54" spans="1:8" ht="13.5" customHeight="1">
      <c r="A54" s="45" t="s">
        <v>38</v>
      </c>
      <c r="B54" s="93"/>
      <c r="C54" s="93"/>
      <c r="D54" s="93"/>
      <c r="E54" s="91">
        <v>90.9</v>
      </c>
      <c r="F54" s="93"/>
      <c r="G54" s="95"/>
      <c r="H54" s="95"/>
    </row>
    <row r="55" spans="1:8" ht="13.5" customHeight="1">
      <c r="A55" s="15" t="s">
        <v>39</v>
      </c>
      <c r="B55" s="44">
        <v>100</v>
      </c>
      <c r="C55" s="44">
        <v>100</v>
      </c>
      <c r="D55" s="6">
        <v>95.8</v>
      </c>
      <c r="E55" s="62">
        <v>92.3</v>
      </c>
      <c r="F55" s="6"/>
      <c r="G55" s="6" t="s">
        <v>76</v>
      </c>
      <c r="H55" s="12"/>
    </row>
    <row r="56" spans="1:8" ht="13.5" customHeight="1">
      <c r="A56" s="15" t="s">
        <v>40</v>
      </c>
      <c r="B56" s="44">
        <v>0</v>
      </c>
      <c r="C56" s="44">
        <v>100</v>
      </c>
      <c r="D56" s="6">
        <v>0</v>
      </c>
      <c r="E56" s="62">
        <v>100</v>
      </c>
      <c r="F56" s="6"/>
      <c r="G56" s="6" t="s">
        <v>76</v>
      </c>
      <c r="H56" s="12"/>
    </row>
    <row r="57" spans="1:8" ht="13.5" customHeight="1">
      <c r="A57" s="15" t="s">
        <v>41</v>
      </c>
      <c r="B57" s="44">
        <v>100</v>
      </c>
      <c r="C57" s="44">
        <v>66.7</v>
      </c>
      <c r="D57" s="6">
        <v>0</v>
      </c>
      <c r="E57" s="62">
        <v>100</v>
      </c>
      <c r="F57" s="6"/>
      <c r="G57" s="6" t="s">
        <v>76</v>
      </c>
      <c r="H57" s="12"/>
    </row>
    <row r="58" spans="1:8" ht="13.5" customHeight="1">
      <c r="A58" s="15" t="s">
        <v>42</v>
      </c>
      <c r="B58" s="44">
        <v>0</v>
      </c>
      <c r="C58" s="44">
        <v>0</v>
      </c>
      <c r="D58" s="6">
        <v>33.299999999999997</v>
      </c>
      <c r="E58" s="62">
        <v>0</v>
      </c>
      <c r="F58" s="6"/>
      <c r="G58" s="6" t="s">
        <v>76</v>
      </c>
      <c r="H58" s="12"/>
    </row>
    <row r="59" spans="1:8" ht="13.5" customHeight="1">
      <c r="A59" s="15" t="s">
        <v>43</v>
      </c>
      <c r="B59" s="44">
        <v>100</v>
      </c>
      <c r="C59" s="44">
        <v>100</v>
      </c>
      <c r="D59" s="6">
        <v>0</v>
      </c>
      <c r="E59" s="62">
        <v>50</v>
      </c>
      <c r="F59" s="6"/>
      <c r="G59" s="6" t="s">
        <v>76</v>
      </c>
      <c r="H59" s="12"/>
    </row>
    <row r="60" spans="1:8" ht="13.5" customHeight="1">
      <c r="A60" s="15" t="s">
        <v>44</v>
      </c>
      <c r="B60" s="44">
        <v>100</v>
      </c>
      <c r="C60" s="44">
        <v>0</v>
      </c>
      <c r="D60" s="6">
        <v>100</v>
      </c>
      <c r="E60" s="62">
        <v>100</v>
      </c>
      <c r="F60" s="6"/>
      <c r="G60" s="6" t="s">
        <v>76</v>
      </c>
      <c r="H60" s="12"/>
    </row>
    <row r="61" spans="1:8" ht="13.5" customHeight="1">
      <c r="A61" s="15"/>
      <c r="B61" s="44"/>
      <c r="C61" s="44"/>
      <c r="D61" s="44"/>
      <c r="E61" s="59"/>
      <c r="F61" s="44"/>
      <c r="G61" s="72"/>
      <c r="H61" s="72"/>
    </row>
    <row r="62" spans="1:8" ht="13.5" customHeight="1">
      <c r="A62" s="45" t="s">
        <v>45</v>
      </c>
      <c r="B62" s="93"/>
      <c r="C62" s="93"/>
      <c r="D62" s="93"/>
      <c r="E62" s="91">
        <v>92.9</v>
      </c>
      <c r="F62" s="93"/>
      <c r="G62" s="95"/>
      <c r="H62" s="95"/>
    </row>
    <row r="63" spans="1:8" ht="13.5" customHeight="1">
      <c r="A63" s="15" t="s">
        <v>47</v>
      </c>
      <c r="B63" s="44">
        <v>100</v>
      </c>
      <c r="C63" s="44">
        <v>100</v>
      </c>
      <c r="D63" s="6">
        <v>100</v>
      </c>
      <c r="E63" s="62">
        <v>100</v>
      </c>
      <c r="F63" s="6"/>
      <c r="G63" s="6" t="s">
        <v>76</v>
      </c>
      <c r="H63" s="12"/>
    </row>
    <row r="64" spans="1:8" ht="13.5" customHeight="1">
      <c r="A64" s="15" t="s">
        <v>50</v>
      </c>
      <c r="B64" s="44">
        <v>100</v>
      </c>
      <c r="C64" s="44">
        <v>100</v>
      </c>
      <c r="D64" s="6">
        <v>0</v>
      </c>
      <c r="E64" s="62">
        <v>100</v>
      </c>
      <c r="F64" s="6"/>
      <c r="G64" s="6" t="s">
        <v>76</v>
      </c>
      <c r="H64" s="6"/>
    </row>
    <row r="65" spans="1:8" ht="13.5" customHeight="1">
      <c r="A65" s="15" t="s">
        <v>49</v>
      </c>
      <c r="B65" s="44">
        <v>75</v>
      </c>
      <c r="C65" s="44">
        <v>83.3</v>
      </c>
      <c r="D65" s="6">
        <v>83.3</v>
      </c>
      <c r="E65" s="62">
        <v>75</v>
      </c>
      <c r="F65" s="6"/>
      <c r="G65" s="6" t="s">
        <v>76</v>
      </c>
      <c r="H65" s="6"/>
    </row>
    <row r="66" spans="1:8" ht="13.5" customHeight="1">
      <c r="A66" s="15" t="s">
        <v>48</v>
      </c>
      <c r="B66" s="44">
        <v>100</v>
      </c>
      <c r="C66" s="44">
        <v>0</v>
      </c>
      <c r="D66" s="6">
        <v>0</v>
      </c>
      <c r="E66" s="62">
        <v>100</v>
      </c>
      <c r="F66" s="6"/>
      <c r="G66" s="6" t="s">
        <v>76</v>
      </c>
      <c r="H66" s="12"/>
    </row>
    <row r="67" spans="1:8" ht="13.5" customHeight="1">
      <c r="A67" s="15" t="s">
        <v>46</v>
      </c>
      <c r="B67" s="44">
        <v>96.2</v>
      </c>
      <c r="C67" s="44">
        <v>90</v>
      </c>
      <c r="D67" s="6">
        <v>88.2</v>
      </c>
      <c r="E67" s="62">
        <v>100</v>
      </c>
      <c r="F67" s="6"/>
      <c r="G67" s="6" t="s">
        <v>76</v>
      </c>
      <c r="H67" s="12"/>
    </row>
    <row r="68" spans="1:8" ht="13.5" customHeight="1">
      <c r="A68" s="15"/>
      <c r="B68" s="44"/>
      <c r="C68" s="44"/>
      <c r="D68" s="44"/>
      <c r="E68" s="59"/>
      <c r="F68" s="44"/>
      <c r="G68" s="72"/>
      <c r="H68" s="72"/>
    </row>
    <row r="69" spans="1:8" ht="13.5" customHeight="1">
      <c r="A69" s="45" t="s">
        <v>51</v>
      </c>
      <c r="B69" s="93"/>
      <c r="C69" s="93"/>
      <c r="D69" s="93"/>
      <c r="E69" s="91">
        <v>90</v>
      </c>
      <c r="F69" s="93"/>
      <c r="G69" s="95"/>
      <c r="H69" s="95"/>
    </row>
    <row r="70" spans="1:8" ht="13.5" customHeight="1">
      <c r="A70" s="15" t="s">
        <v>54</v>
      </c>
      <c r="B70" s="44">
        <v>100</v>
      </c>
      <c r="C70" s="44">
        <v>100</v>
      </c>
      <c r="D70" s="6">
        <v>90</v>
      </c>
      <c r="E70" s="62">
        <v>100</v>
      </c>
      <c r="F70" s="6"/>
      <c r="G70" s="6" t="s">
        <v>76</v>
      </c>
      <c r="H70" s="12"/>
    </row>
    <row r="71" spans="1:8" ht="13.5" customHeight="1">
      <c r="A71" s="15" t="s">
        <v>52</v>
      </c>
      <c r="B71" s="44">
        <v>100</v>
      </c>
      <c r="C71" s="44">
        <v>100</v>
      </c>
      <c r="D71" s="6">
        <v>100</v>
      </c>
      <c r="E71" s="62">
        <v>100</v>
      </c>
      <c r="F71" s="6"/>
      <c r="G71" s="6" t="s">
        <v>76</v>
      </c>
      <c r="H71" s="6"/>
    </row>
    <row r="72" spans="1:8" ht="13.5" customHeight="1">
      <c r="A72" s="15" t="s">
        <v>53</v>
      </c>
      <c r="B72" s="44">
        <v>90</v>
      </c>
      <c r="C72" s="44">
        <v>85.7</v>
      </c>
      <c r="D72" s="6">
        <v>100</v>
      </c>
      <c r="E72" s="62">
        <v>50</v>
      </c>
      <c r="F72" s="6"/>
      <c r="G72" s="6" t="s">
        <v>76</v>
      </c>
      <c r="H72" s="6"/>
    </row>
    <row r="73" spans="1:8" ht="13.5" customHeight="1">
      <c r="A73" s="15" t="s">
        <v>56</v>
      </c>
      <c r="B73" s="44">
        <v>90.9</v>
      </c>
      <c r="C73" s="44">
        <v>77.8</v>
      </c>
      <c r="D73" s="6">
        <v>100</v>
      </c>
      <c r="E73" s="62">
        <v>100</v>
      </c>
      <c r="F73" s="6"/>
      <c r="G73" s="6" t="s">
        <v>76</v>
      </c>
      <c r="H73" s="12"/>
    </row>
    <row r="74" spans="1:8" ht="13.5" customHeight="1">
      <c r="A74" s="15" t="s">
        <v>57</v>
      </c>
      <c r="B74" s="44">
        <v>33.299999999999997</v>
      </c>
      <c r="C74" s="44">
        <v>100</v>
      </c>
      <c r="D74" s="6">
        <v>100</v>
      </c>
      <c r="E74" s="62">
        <v>80</v>
      </c>
      <c r="F74" s="6"/>
      <c r="G74" s="6" t="s">
        <v>76</v>
      </c>
      <c r="H74" s="12"/>
    </row>
    <row r="75" spans="1:8" ht="13.5" customHeight="1">
      <c r="A75" s="15" t="s">
        <v>55</v>
      </c>
      <c r="B75" s="44">
        <v>100</v>
      </c>
      <c r="C75" s="44">
        <v>100</v>
      </c>
      <c r="D75" s="6">
        <v>50</v>
      </c>
      <c r="E75" s="62">
        <v>80</v>
      </c>
      <c r="F75" s="6"/>
      <c r="G75" s="6" t="s">
        <v>76</v>
      </c>
      <c r="H75" s="12"/>
    </row>
    <row r="76" spans="1:8" ht="13.5" customHeight="1">
      <c r="A76" s="15"/>
      <c r="B76" s="44"/>
      <c r="C76" s="44"/>
      <c r="D76" s="44"/>
      <c r="E76" s="59"/>
      <c r="F76" s="44"/>
      <c r="G76" s="72"/>
      <c r="H76" s="72"/>
    </row>
    <row r="77" spans="1:8" ht="13.5" customHeight="1">
      <c r="A77" s="45" t="s">
        <v>93</v>
      </c>
      <c r="B77" s="93"/>
      <c r="C77" s="93"/>
      <c r="D77" s="44"/>
      <c r="E77" s="62">
        <v>95.6</v>
      </c>
      <c r="F77" s="44"/>
      <c r="G77" s="6"/>
      <c r="H77" s="6"/>
    </row>
    <row r="78" spans="1:8" ht="13.5" customHeight="1">
      <c r="A78" s="15" t="s">
        <v>58</v>
      </c>
      <c r="B78" s="44">
        <v>100</v>
      </c>
      <c r="C78" s="44">
        <v>80</v>
      </c>
      <c r="D78" s="6">
        <v>80</v>
      </c>
      <c r="E78" s="62">
        <v>100</v>
      </c>
      <c r="F78" s="6"/>
      <c r="G78" s="6" t="s">
        <v>76</v>
      </c>
      <c r="H78" s="6"/>
    </row>
    <row r="79" spans="1:8" ht="13.5" customHeight="1">
      <c r="A79" s="15" t="s">
        <v>59</v>
      </c>
      <c r="B79" s="44">
        <v>100</v>
      </c>
      <c r="C79" s="44">
        <v>85.7</v>
      </c>
      <c r="D79" s="6">
        <v>100</v>
      </c>
      <c r="E79" s="62">
        <v>100</v>
      </c>
      <c r="F79" s="6"/>
      <c r="G79" s="6" t="s">
        <v>76</v>
      </c>
      <c r="H79" s="6"/>
    </row>
    <row r="80" spans="1:8" ht="13.5" customHeight="1">
      <c r="A80" s="15" t="s">
        <v>60</v>
      </c>
      <c r="B80" s="44">
        <v>100</v>
      </c>
      <c r="C80" s="44">
        <v>88.9</v>
      </c>
      <c r="D80" s="6">
        <v>100</v>
      </c>
      <c r="E80" s="62">
        <v>87.5</v>
      </c>
      <c r="F80" s="6"/>
      <c r="G80" s="6" t="s">
        <v>76</v>
      </c>
      <c r="H80" s="6"/>
    </row>
    <row r="81" spans="1:12" ht="13.5" customHeight="1">
      <c r="A81" s="15" t="s">
        <v>61</v>
      </c>
      <c r="B81" s="44">
        <v>100</v>
      </c>
      <c r="C81" s="44">
        <v>100</v>
      </c>
      <c r="D81" s="6">
        <v>100</v>
      </c>
      <c r="E81" s="62">
        <v>100</v>
      </c>
      <c r="F81" s="6"/>
      <c r="G81" s="6" t="s">
        <v>76</v>
      </c>
      <c r="H81" s="12"/>
    </row>
    <row r="82" spans="1:12" ht="13.5" customHeight="1">
      <c r="A82" s="15" t="s">
        <v>62</v>
      </c>
      <c r="B82" s="44">
        <v>93.8</v>
      </c>
      <c r="C82" s="44">
        <v>63.6</v>
      </c>
      <c r="D82" s="6">
        <v>53.3</v>
      </c>
      <c r="E82" s="62">
        <v>92.3</v>
      </c>
      <c r="F82" s="6"/>
      <c r="G82" s="6" t="s">
        <v>76</v>
      </c>
      <c r="H82" s="6"/>
    </row>
    <row r="83" spans="1:12" ht="13.5" customHeight="1">
      <c r="A83" s="15"/>
      <c r="B83" s="44"/>
      <c r="C83" s="44"/>
      <c r="D83" s="44"/>
      <c r="E83" s="59"/>
      <c r="F83" s="44"/>
      <c r="G83" s="72"/>
      <c r="H83" s="72"/>
    </row>
    <row r="84" spans="1:12" ht="13.5" customHeight="1">
      <c r="A84" s="45" t="s">
        <v>63</v>
      </c>
      <c r="B84" s="93"/>
      <c r="C84" s="93"/>
      <c r="D84" s="44"/>
      <c r="E84" s="62">
        <v>87.2</v>
      </c>
      <c r="F84" s="44"/>
      <c r="G84" s="6"/>
      <c r="H84" s="6"/>
    </row>
    <row r="85" spans="1:12" ht="13.5" customHeight="1">
      <c r="A85" s="15" t="s">
        <v>64</v>
      </c>
      <c r="B85" s="44">
        <v>100</v>
      </c>
      <c r="C85" s="44">
        <v>85.7</v>
      </c>
      <c r="D85" s="6">
        <v>100</v>
      </c>
      <c r="E85" s="62">
        <v>100</v>
      </c>
      <c r="F85" s="6"/>
      <c r="G85" s="6" t="s">
        <v>76</v>
      </c>
      <c r="H85" s="12"/>
    </row>
    <row r="86" spans="1:12" ht="13.5" customHeight="1">
      <c r="A86" s="15" t="s">
        <v>65</v>
      </c>
      <c r="B86" s="44">
        <v>100</v>
      </c>
      <c r="C86" s="44">
        <v>100</v>
      </c>
      <c r="D86" s="6">
        <v>100</v>
      </c>
      <c r="E86" s="62">
        <v>100</v>
      </c>
      <c r="F86" s="6"/>
      <c r="G86" s="6" t="s">
        <v>76</v>
      </c>
      <c r="H86" s="12"/>
    </row>
    <row r="87" spans="1:12" ht="13.5" customHeight="1">
      <c r="A87" s="15" t="s">
        <v>66</v>
      </c>
      <c r="B87" s="44">
        <v>88.1</v>
      </c>
      <c r="C87" s="44">
        <v>89.8</v>
      </c>
      <c r="D87" s="6">
        <v>93.1</v>
      </c>
      <c r="E87" s="62">
        <v>93.3</v>
      </c>
      <c r="F87" s="6"/>
      <c r="G87" s="6" t="s">
        <v>76</v>
      </c>
      <c r="H87" s="12"/>
    </row>
    <row r="88" spans="1:12" ht="13.5" customHeight="1">
      <c r="A88" s="15" t="s">
        <v>67</v>
      </c>
      <c r="B88" s="44">
        <v>77.8</v>
      </c>
      <c r="C88" s="44">
        <v>91.7</v>
      </c>
      <c r="D88" s="6">
        <v>87.5</v>
      </c>
      <c r="E88" s="62">
        <v>78.599999999999994</v>
      </c>
      <c r="F88" s="6"/>
      <c r="G88" s="6" t="s">
        <v>76</v>
      </c>
      <c r="H88" s="6"/>
    </row>
    <row r="89" spans="1:12" ht="13.5" customHeight="1">
      <c r="A89" s="15" t="s">
        <v>68</v>
      </c>
      <c r="B89" s="44">
        <v>100</v>
      </c>
      <c r="C89" s="44">
        <v>100</v>
      </c>
      <c r="D89" s="6">
        <v>83.3</v>
      </c>
      <c r="E89" s="62">
        <v>80</v>
      </c>
      <c r="F89" s="6"/>
      <c r="G89" s="6" t="s">
        <v>76</v>
      </c>
      <c r="H89" s="12"/>
      <c r="L89" s="2" t="s">
        <v>69</v>
      </c>
    </row>
    <row r="90" spans="1:12" ht="9.75" customHeight="1">
      <c r="A90" s="15"/>
      <c r="B90" s="15"/>
      <c r="C90" s="15"/>
      <c r="D90" s="44"/>
      <c r="E90" s="59"/>
      <c r="F90" s="44"/>
      <c r="G90" s="72"/>
      <c r="H90" s="72"/>
    </row>
    <row r="91" spans="1:12">
      <c r="A91" s="10"/>
      <c r="B91" s="10"/>
      <c r="C91" s="10"/>
      <c r="D91" s="10"/>
      <c r="F91"/>
    </row>
  </sheetData>
  <mergeCells count="8">
    <mergeCell ref="A6:H6"/>
    <mergeCell ref="A8:H8"/>
    <mergeCell ref="A7:H7"/>
    <mergeCell ref="A3:H3"/>
    <mergeCell ref="A1:H1"/>
    <mergeCell ref="A2:H2"/>
    <mergeCell ref="A4:H4"/>
    <mergeCell ref="A5:H5"/>
  </mergeCells>
  <pageMargins left="0.51181102362204722" right="0.24" top="0.34" bottom="0.28000000000000003" header="0.17" footer="0.17"/>
  <pageSetup paperSize="9" scale="3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H140"/>
  <sheetViews>
    <sheetView view="pageBreakPreview" zoomScaleNormal="100" zoomScaleSheetLayoutView="100" workbookViewId="0">
      <selection activeCell="I15" sqref="I15"/>
    </sheetView>
  </sheetViews>
  <sheetFormatPr defaultColWidth="30.85546875" defaultRowHeight="14.25"/>
  <cols>
    <col min="1" max="1" width="32.28515625" style="154" customWidth="1"/>
    <col min="2" max="2" width="14.85546875" style="154" customWidth="1"/>
    <col min="3" max="3" width="14.140625" style="154" customWidth="1"/>
    <col min="4" max="4" width="15.42578125" style="154" customWidth="1"/>
    <col min="5" max="5" width="16.28515625" style="154" customWidth="1"/>
    <col min="6" max="6" width="10.5703125" style="154" customWidth="1"/>
    <col min="7" max="7" width="13.7109375" style="154" customWidth="1"/>
    <col min="8" max="8" width="20.42578125" style="154" customWidth="1"/>
    <col min="9" max="16384" width="30.85546875" style="154"/>
  </cols>
  <sheetData>
    <row r="1" spans="1:8" ht="15">
      <c r="A1" s="346" t="s">
        <v>70</v>
      </c>
      <c r="B1" s="346"/>
      <c r="C1" s="346"/>
      <c r="D1" s="346"/>
      <c r="E1" s="346"/>
      <c r="F1" s="346"/>
      <c r="G1" s="346"/>
      <c r="H1" s="346"/>
    </row>
    <row r="2" spans="1:8" ht="21.75" customHeight="1">
      <c r="A2" s="346" t="s">
        <v>191</v>
      </c>
      <c r="B2" s="346"/>
      <c r="C2" s="346"/>
      <c r="D2" s="346"/>
      <c r="E2" s="346"/>
      <c r="F2" s="346"/>
      <c r="G2" s="346"/>
      <c r="H2" s="346"/>
    </row>
    <row r="3" spans="1:8" ht="49.5" customHeight="1">
      <c r="A3" s="348" t="s">
        <v>122</v>
      </c>
      <c r="B3" s="348"/>
      <c r="C3" s="348"/>
      <c r="D3" s="348"/>
      <c r="E3" s="348"/>
      <c r="F3" s="348"/>
      <c r="G3" s="348"/>
      <c r="H3" s="348"/>
    </row>
    <row r="4" spans="1:8" ht="43.5" customHeight="1">
      <c r="A4" s="348" t="s">
        <v>127</v>
      </c>
      <c r="B4" s="348"/>
      <c r="C4" s="348"/>
      <c r="D4" s="348"/>
      <c r="E4" s="348"/>
      <c r="F4" s="348"/>
      <c r="G4" s="348"/>
      <c r="H4" s="348"/>
    </row>
    <row r="5" spans="1:8" ht="13.5" customHeight="1">
      <c r="A5" s="351"/>
      <c r="B5" s="351"/>
      <c r="C5" s="351"/>
      <c r="D5" s="351"/>
      <c r="E5" s="351"/>
      <c r="F5" s="351"/>
      <c r="G5" s="351"/>
      <c r="H5" s="351"/>
    </row>
    <row r="6" spans="1:8" ht="24" customHeight="1">
      <c r="A6" s="352" t="s">
        <v>126</v>
      </c>
      <c r="B6" s="352"/>
      <c r="C6" s="352"/>
      <c r="D6" s="352"/>
      <c r="E6" s="352"/>
      <c r="F6" s="352"/>
      <c r="G6" s="352"/>
      <c r="H6" s="352"/>
    </row>
    <row r="7" spans="1:8" ht="13.5" customHeight="1">
      <c r="A7" s="352" t="s">
        <v>128</v>
      </c>
      <c r="B7" s="352"/>
      <c r="C7" s="352"/>
      <c r="D7" s="352"/>
      <c r="E7" s="352"/>
      <c r="F7" s="352"/>
      <c r="G7" s="352"/>
      <c r="H7" s="352"/>
    </row>
    <row r="8" spans="1:8" ht="36" customHeight="1">
      <c r="A8" s="353" t="s">
        <v>616</v>
      </c>
      <c r="B8" s="353"/>
      <c r="C8" s="353"/>
      <c r="D8" s="353"/>
      <c r="E8" s="353"/>
      <c r="F8" s="353"/>
      <c r="G8" s="353"/>
      <c r="H8" s="353"/>
    </row>
    <row r="9" spans="1:8" ht="50.25" customHeight="1">
      <c r="A9" s="214" t="s">
        <v>72</v>
      </c>
      <c r="B9" s="156" t="s">
        <v>178</v>
      </c>
      <c r="C9" s="156" t="s">
        <v>179</v>
      </c>
      <c r="D9" s="156" t="s">
        <v>185</v>
      </c>
      <c r="E9" s="156" t="s">
        <v>186</v>
      </c>
      <c r="F9" s="156" t="s">
        <v>184</v>
      </c>
      <c r="G9" s="156" t="s">
        <v>73</v>
      </c>
      <c r="H9" s="23" t="s">
        <v>624</v>
      </c>
    </row>
    <row r="10" spans="1:8" ht="19.5" customHeight="1">
      <c r="A10" s="166"/>
      <c r="B10" s="166"/>
      <c r="C10" s="166"/>
      <c r="D10" s="167"/>
      <c r="E10" s="167"/>
      <c r="F10" s="167"/>
      <c r="G10" s="168"/>
      <c r="H10" s="168"/>
    </row>
    <row r="11" spans="1:8" ht="15">
      <c r="A11" s="155" t="s">
        <v>0</v>
      </c>
      <c r="B11" s="289">
        <f>SUM(B12:B20)</f>
        <v>10597</v>
      </c>
      <c r="C11" s="290">
        <f>SUM(C12:C20)</f>
        <v>12946</v>
      </c>
      <c r="D11" s="290">
        <f t="shared" ref="D11:F11" si="0">SUM(D12:D20)</f>
        <v>4911</v>
      </c>
      <c r="E11" s="290">
        <f t="shared" si="0"/>
        <v>3904</v>
      </c>
      <c r="F11" s="291">
        <f t="shared" si="0"/>
        <v>2955.4999999999995</v>
      </c>
      <c r="G11" s="216" t="s">
        <v>129</v>
      </c>
      <c r="H11" s="167"/>
    </row>
    <row r="12" spans="1:8" ht="13.5" customHeight="1">
      <c r="A12" s="166" t="s">
        <v>1</v>
      </c>
      <c r="B12" s="297">
        <v>97</v>
      </c>
      <c r="C12" s="264">
        <v>17</v>
      </c>
      <c r="D12" s="292">
        <v>0</v>
      </c>
      <c r="E12" s="264">
        <v>4</v>
      </c>
      <c r="F12" s="293">
        <v>4</v>
      </c>
      <c r="G12" s="168" t="s">
        <v>129</v>
      </c>
      <c r="H12" s="170"/>
    </row>
    <row r="13" spans="1:8" ht="13.5" customHeight="1">
      <c r="A13" s="166" t="s">
        <v>2</v>
      </c>
      <c r="B13" s="297">
        <v>3069</v>
      </c>
      <c r="C13" s="264">
        <v>3135</v>
      </c>
      <c r="D13" s="264">
        <v>2294</v>
      </c>
      <c r="E13" s="264">
        <v>1823</v>
      </c>
      <c r="F13" s="293">
        <v>1276.0999999999999</v>
      </c>
      <c r="G13" s="168" t="s">
        <v>129</v>
      </c>
      <c r="H13" s="168"/>
    </row>
    <row r="14" spans="1:8" ht="13.5" customHeight="1">
      <c r="A14" s="166" t="s">
        <v>3</v>
      </c>
      <c r="B14" s="297">
        <v>475</v>
      </c>
      <c r="C14" s="264">
        <v>1207</v>
      </c>
      <c r="D14" s="264">
        <v>298</v>
      </c>
      <c r="E14" s="264">
        <v>120</v>
      </c>
      <c r="F14" s="293">
        <v>108</v>
      </c>
      <c r="G14" s="168" t="s">
        <v>129</v>
      </c>
      <c r="H14" s="170"/>
    </row>
    <row r="15" spans="1:8" ht="13.5" customHeight="1">
      <c r="A15" s="166" t="s">
        <v>4</v>
      </c>
      <c r="B15" s="297">
        <v>66</v>
      </c>
      <c r="C15" s="264">
        <v>43</v>
      </c>
      <c r="D15" s="264">
        <v>175</v>
      </c>
      <c r="E15" s="264">
        <v>52</v>
      </c>
      <c r="F15" s="293">
        <v>46.8</v>
      </c>
      <c r="G15" s="168" t="s">
        <v>129</v>
      </c>
      <c r="H15" s="170"/>
    </row>
    <row r="16" spans="1:8" ht="13.5" customHeight="1">
      <c r="A16" s="166" t="s">
        <v>5</v>
      </c>
      <c r="B16" s="297">
        <v>1472</v>
      </c>
      <c r="C16" s="264">
        <v>1430</v>
      </c>
      <c r="D16" s="264">
        <v>583</v>
      </c>
      <c r="E16" s="264">
        <v>1028</v>
      </c>
      <c r="F16" s="292">
        <v>771</v>
      </c>
      <c r="G16" s="168" t="s">
        <v>129</v>
      </c>
      <c r="H16" s="168"/>
    </row>
    <row r="17" spans="1:8" ht="13.5" customHeight="1">
      <c r="A17" s="166" t="s">
        <v>6</v>
      </c>
      <c r="B17" s="297">
        <v>2345</v>
      </c>
      <c r="C17" s="264">
        <v>2386</v>
      </c>
      <c r="D17" s="264">
        <v>481</v>
      </c>
      <c r="E17" s="264">
        <v>404</v>
      </c>
      <c r="F17" s="293">
        <v>323.2</v>
      </c>
      <c r="G17" s="168" t="s">
        <v>129</v>
      </c>
      <c r="H17" s="170"/>
    </row>
    <row r="18" spans="1:8" ht="13.5" customHeight="1">
      <c r="A18" s="166" t="s">
        <v>7</v>
      </c>
      <c r="B18" s="297">
        <v>1530</v>
      </c>
      <c r="C18" s="264">
        <v>2843</v>
      </c>
      <c r="D18" s="264">
        <v>438</v>
      </c>
      <c r="E18" s="264">
        <v>194</v>
      </c>
      <c r="F18" s="293">
        <v>174.6</v>
      </c>
      <c r="G18" s="168" t="s">
        <v>129</v>
      </c>
      <c r="H18" s="170"/>
    </row>
    <row r="19" spans="1:8" ht="13.5" customHeight="1">
      <c r="A19" s="166" t="s">
        <v>8</v>
      </c>
      <c r="B19" s="297">
        <v>1531</v>
      </c>
      <c r="C19" s="264">
        <v>1808</v>
      </c>
      <c r="D19" s="264">
        <v>620</v>
      </c>
      <c r="E19" s="264">
        <v>272</v>
      </c>
      <c r="F19" s="293">
        <v>244.8</v>
      </c>
      <c r="G19" s="168" t="s">
        <v>129</v>
      </c>
      <c r="H19" s="170"/>
    </row>
    <row r="20" spans="1:8" ht="13.5" customHeight="1">
      <c r="A20" s="166" t="s">
        <v>9</v>
      </c>
      <c r="B20" s="297">
        <v>12</v>
      </c>
      <c r="C20" s="264">
        <v>77</v>
      </c>
      <c r="D20" s="264">
        <v>22</v>
      </c>
      <c r="E20" s="264">
        <v>7</v>
      </c>
      <c r="F20" s="292">
        <v>7</v>
      </c>
      <c r="G20" s="168" t="s">
        <v>129</v>
      </c>
      <c r="H20" s="170"/>
    </row>
    <row r="21" spans="1:8" ht="13.5" customHeight="1">
      <c r="A21" s="166"/>
      <c r="B21" s="166"/>
      <c r="C21" s="166"/>
      <c r="D21" s="167"/>
      <c r="E21" s="171"/>
      <c r="F21" s="167"/>
      <c r="G21" s="172"/>
      <c r="H21" s="172"/>
    </row>
    <row r="22" spans="1:8" ht="13.5" customHeight="1">
      <c r="A22" s="155" t="s">
        <v>10</v>
      </c>
      <c r="B22" s="290">
        <f>SUM(B23:B28)</f>
        <v>6037</v>
      </c>
      <c r="C22" s="290">
        <f>SUM(C23:C28)</f>
        <v>8038</v>
      </c>
      <c r="D22" s="290">
        <f>SUM(D23:D28)</f>
        <v>3194</v>
      </c>
      <c r="E22" s="290">
        <f>SUM(E23:E28)</f>
        <v>5458</v>
      </c>
      <c r="F22" s="294">
        <f>SUM(F23:F28)</f>
        <v>4227.55</v>
      </c>
      <c r="G22" s="216" t="s">
        <v>129</v>
      </c>
      <c r="H22" s="168"/>
    </row>
    <row r="23" spans="1:8" ht="13.5" customHeight="1">
      <c r="A23" s="166" t="s">
        <v>11</v>
      </c>
      <c r="B23" s="298">
        <v>1588</v>
      </c>
      <c r="C23" s="264">
        <v>1935</v>
      </c>
      <c r="D23" s="264">
        <v>522</v>
      </c>
      <c r="E23" s="264">
        <v>1535</v>
      </c>
      <c r="F23" s="293">
        <v>1151.25</v>
      </c>
      <c r="G23" s="168" t="s">
        <v>129</v>
      </c>
      <c r="H23" s="168"/>
    </row>
    <row r="24" spans="1:8" ht="13.5" customHeight="1">
      <c r="A24" s="166" t="s">
        <v>12</v>
      </c>
      <c r="B24" s="298">
        <v>140</v>
      </c>
      <c r="C24" s="264">
        <v>267</v>
      </c>
      <c r="D24" s="264">
        <v>757</v>
      </c>
      <c r="E24" s="264">
        <v>730</v>
      </c>
      <c r="F24" s="292">
        <v>511</v>
      </c>
      <c r="G24" s="168" t="s">
        <v>129</v>
      </c>
      <c r="H24" s="170"/>
    </row>
    <row r="25" spans="1:8" ht="13.5" customHeight="1">
      <c r="A25" s="166" t="s">
        <v>13</v>
      </c>
      <c r="B25" s="298">
        <v>171</v>
      </c>
      <c r="C25" s="264">
        <v>501</v>
      </c>
      <c r="D25" s="264">
        <v>38</v>
      </c>
      <c r="E25" s="264">
        <v>109</v>
      </c>
      <c r="F25" s="293">
        <v>98.1</v>
      </c>
      <c r="G25" s="168" t="s">
        <v>129</v>
      </c>
      <c r="H25" s="170"/>
    </row>
    <row r="26" spans="1:8" ht="13.5" customHeight="1">
      <c r="A26" s="166" t="s">
        <v>14</v>
      </c>
      <c r="B26" s="298">
        <v>441</v>
      </c>
      <c r="C26" s="264">
        <v>1129</v>
      </c>
      <c r="D26" s="264">
        <v>472</v>
      </c>
      <c r="E26" s="264">
        <v>919</v>
      </c>
      <c r="F26" s="293">
        <v>735.2</v>
      </c>
      <c r="G26" s="168" t="s">
        <v>129</v>
      </c>
      <c r="H26" s="170"/>
    </row>
    <row r="27" spans="1:8" ht="13.5" customHeight="1">
      <c r="A27" s="166" t="s">
        <v>15</v>
      </c>
      <c r="B27" s="298">
        <v>2365</v>
      </c>
      <c r="C27" s="264">
        <v>2363</v>
      </c>
      <c r="D27" s="264">
        <v>989</v>
      </c>
      <c r="E27" s="264">
        <v>1987</v>
      </c>
      <c r="F27" s="293">
        <v>1589.6</v>
      </c>
      <c r="G27" s="168" t="s">
        <v>129</v>
      </c>
      <c r="H27" s="170"/>
    </row>
    <row r="28" spans="1:8" ht="13.5" customHeight="1">
      <c r="A28" s="166" t="s">
        <v>16</v>
      </c>
      <c r="B28" s="298">
        <v>1332</v>
      </c>
      <c r="C28" s="264">
        <v>1843</v>
      </c>
      <c r="D28" s="264">
        <v>416</v>
      </c>
      <c r="E28" s="264">
        <v>178</v>
      </c>
      <c r="F28" s="293">
        <v>142.4</v>
      </c>
      <c r="G28" s="168" t="s">
        <v>129</v>
      </c>
      <c r="H28" s="170"/>
    </row>
    <row r="29" spans="1:8" ht="13.5" customHeight="1">
      <c r="A29" s="166"/>
      <c r="B29" s="166"/>
      <c r="C29" s="166"/>
      <c r="D29" s="167"/>
      <c r="E29" s="171"/>
      <c r="F29" s="167"/>
      <c r="G29" s="172"/>
      <c r="H29" s="172"/>
    </row>
    <row r="30" spans="1:8" ht="13.5" customHeight="1">
      <c r="A30" s="155" t="s">
        <v>17</v>
      </c>
      <c r="B30" s="290">
        <f>SUM(B31:B38)</f>
        <v>2542</v>
      </c>
      <c r="C30" s="290">
        <f>SUM(C31:C38)</f>
        <v>2642</v>
      </c>
      <c r="D30" s="290">
        <f>SUM(D31:D38)</f>
        <v>1749</v>
      </c>
      <c r="E30" s="290">
        <f>SUM(E31:E38)</f>
        <v>6220</v>
      </c>
      <c r="F30" s="294">
        <f>SUM(F31:F38)</f>
        <v>4833.8</v>
      </c>
      <c r="G30" s="216" t="s">
        <v>129</v>
      </c>
      <c r="H30" s="168"/>
    </row>
    <row r="31" spans="1:8" ht="13.5" customHeight="1">
      <c r="A31" s="166" t="s">
        <v>18</v>
      </c>
      <c r="B31" s="298">
        <v>8</v>
      </c>
      <c r="C31" s="264">
        <v>3</v>
      </c>
      <c r="D31" s="264">
        <v>7</v>
      </c>
      <c r="E31" s="264">
        <v>1</v>
      </c>
      <c r="F31" s="293">
        <v>1</v>
      </c>
      <c r="G31" s="168" t="s">
        <v>129</v>
      </c>
      <c r="H31" s="168"/>
    </row>
    <row r="32" spans="1:8" ht="13.5" customHeight="1">
      <c r="A32" s="166" t="s">
        <v>19</v>
      </c>
      <c r="B32" s="298">
        <v>2</v>
      </c>
      <c r="C32" s="264">
        <v>3</v>
      </c>
      <c r="D32" s="264">
        <v>2</v>
      </c>
      <c r="E32" s="299">
        <v>0</v>
      </c>
      <c r="F32" s="293">
        <v>0</v>
      </c>
      <c r="G32" s="168" t="s">
        <v>129</v>
      </c>
      <c r="H32" s="168"/>
    </row>
    <row r="33" spans="1:8" ht="13.5" customHeight="1">
      <c r="A33" s="166" t="s">
        <v>20</v>
      </c>
      <c r="B33" s="298">
        <v>54</v>
      </c>
      <c r="C33" s="264">
        <v>5</v>
      </c>
      <c r="D33" s="264">
        <v>9</v>
      </c>
      <c r="E33" s="264">
        <v>77</v>
      </c>
      <c r="F33" s="293">
        <v>69.3</v>
      </c>
      <c r="G33" s="168" t="s">
        <v>129</v>
      </c>
      <c r="H33" s="170"/>
    </row>
    <row r="34" spans="1:8" ht="13.5" customHeight="1">
      <c r="A34" s="166" t="s">
        <v>21</v>
      </c>
      <c r="B34" s="298">
        <v>28</v>
      </c>
      <c r="C34" s="264">
        <v>6</v>
      </c>
      <c r="D34" s="264">
        <v>4</v>
      </c>
      <c r="E34" s="264">
        <v>174</v>
      </c>
      <c r="F34" s="293">
        <v>139.19999999999999</v>
      </c>
      <c r="G34" s="168" t="s">
        <v>129</v>
      </c>
      <c r="H34" s="168"/>
    </row>
    <row r="35" spans="1:8" ht="13.5" customHeight="1">
      <c r="A35" s="166" t="s">
        <v>22</v>
      </c>
      <c r="B35" s="298">
        <v>2263</v>
      </c>
      <c r="C35" s="264">
        <v>2190</v>
      </c>
      <c r="D35" s="264">
        <v>1509</v>
      </c>
      <c r="E35" s="264">
        <v>4586</v>
      </c>
      <c r="F35" s="293">
        <v>3439.5</v>
      </c>
      <c r="G35" s="168" t="s">
        <v>129</v>
      </c>
      <c r="H35" s="168"/>
    </row>
    <row r="36" spans="1:8" ht="13.5" customHeight="1">
      <c r="A36" s="166" t="s">
        <v>23</v>
      </c>
      <c r="B36" s="298">
        <v>3</v>
      </c>
      <c r="C36" s="264">
        <v>2</v>
      </c>
      <c r="D36" s="264">
        <v>2</v>
      </c>
      <c r="E36" s="264">
        <v>6</v>
      </c>
      <c r="F36" s="293">
        <v>6</v>
      </c>
      <c r="G36" s="168" t="s">
        <v>129</v>
      </c>
      <c r="H36" s="170"/>
    </row>
    <row r="37" spans="1:8" ht="13.5" customHeight="1">
      <c r="A37" s="166" t="s">
        <v>24</v>
      </c>
      <c r="B37" s="298">
        <v>124</v>
      </c>
      <c r="C37" s="264">
        <v>352</v>
      </c>
      <c r="D37" s="264">
        <v>182</v>
      </c>
      <c r="E37" s="264">
        <v>780</v>
      </c>
      <c r="F37" s="292">
        <v>702</v>
      </c>
      <c r="G37" s="168" t="s">
        <v>129</v>
      </c>
      <c r="H37" s="168"/>
    </row>
    <row r="38" spans="1:8" ht="13.5" customHeight="1">
      <c r="A38" s="166" t="s">
        <v>25</v>
      </c>
      <c r="B38" s="298">
        <v>60</v>
      </c>
      <c r="C38" s="264">
        <v>81</v>
      </c>
      <c r="D38" s="264">
        <v>34</v>
      </c>
      <c r="E38" s="264">
        <v>596</v>
      </c>
      <c r="F38" s="293">
        <v>476.8</v>
      </c>
      <c r="G38" s="168" t="s">
        <v>129</v>
      </c>
      <c r="H38" s="168"/>
    </row>
    <row r="39" spans="1:8" ht="13.5" customHeight="1">
      <c r="A39" s="166"/>
      <c r="B39" s="166"/>
      <c r="C39" s="166"/>
      <c r="D39" s="167"/>
      <c r="E39" s="171"/>
      <c r="F39" s="167"/>
      <c r="G39" s="172"/>
      <c r="H39" s="172"/>
    </row>
    <row r="40" spans="1:8" ht="31.5" customHeight="1">
      <c r="A40" s="156" t="s">
        <v>92</v>
      </c>
      <c r="B40" s="295">
        <f>SUM(B41:B52)</f>
        <v>18690</v>
      </c>
      <c r="C40" s="295">
        <f>SUM(C41:C52)</f>
        <v>21846</v>
      </c>
      <c r="D40" s="295">
        <f>SUM(D41:D52)</f>
        <v>29419</v>
      </c>
      <c r="E40" s="295">
        <f>SUM(E41:E52)</f>
        <v>46333</v>
      </c>
      <c r="F40" s="291">
        <f>SUM(F41:F52)</f>
        <v>35170</v>
      </c>
      <c r="G40" s="216" t="s">
        <v>129</v>
      </c>
      <c r="H40" s="167"/>
    </row>
    <row r="41" spans="1:8" ht="13.5" customHeight="1">
      <c r="A41" s="166" t="s">
        <v>26</v>
      </c>
      <c r="B41" s="298">
        <v>398</v>
      </c>
      <c r="C41" s="264">
        <v>99</v>
      </c>
      <c r="D41" s="264">
        <v>63</v>
      </c>
      <c r="E41" s="264">
        <v>619</v>
      </c>
      <c r="F41" s="293">
        <v>495.2</v>
      </c>
      <c r="G41" s="168" t="s">
        <v>129</v>
      </c>
      <c r="H41" s="170"/>
    </row>
    <row r="42" spans="1:8" ht="13.5" customHeight="1">
      <c r="A42" s="166" t="s">
        <v>27</v>
      </c>
      <c r="B42" s="298">
        <v>3930</v>
      </c>
      <c r="C42" s="264">
        <v>4359</v>
      </c>
      <c r="D42" s="264">
        <v>3949</v>
      </c>
      <c r="E42" s="264">
        <v>8373</v>
      </c>
      <c r="F42" s="293">
        <v>5861.1</v>
      </c>
      <c r="G42" s="168" t="s">
        <v>129</v>
      </c>
      <c r="H42" s="168"/>
    </row>
    <row r="43" spans="1:8" ht="13.5" customHeight="1">
      <c r="A43" s="166" t="s">
        <v>28</v>
      </c>
      <c r="B43" s="298">
        <v>709</v>
      </c>
      <c r="C43" s="264">
        <v>409</v>
      </c>
      <c r="D43" s="264">
        <v>287</v>
      </c>
      <c r="E43" s="264">
        <v>756</v>
      </c>
      <c r="F43" s="293">
        <v>604.79999999999995</v>
      </c>
      <c r="G43" s="168" t="s">
        <v>129</v>
      </c>
      <c r="H43" s="168"/>
    </row>
    <row r="44" spans="1:8" ht="13.5" customHeight="1">
      <c r="A44" s="166" t="s">
        <v>29</v>
      </c>
      <c r="B44" s="298">
        <v>282</v>
      </c>
      <c r="C44" s="264">
        <v>305</v>
      </c>
      <c r="D44" s="264">
        <v>154</v>
      </c>
      <c r="E44" s="264">
        <v>945</v>
      </c>
      <c r="F44" s="293">
        <v>756</v>
      </c>
      <c r="G44" s="168" t="s">
        <v>129</v>
      </c>
      <c r="H44" s="168"/>
    </row>
    <row r="45" spans="1:8" ht="13.5" customHeight="1">
      <c r="A45" s="166" t="s">
        <v>30</v>
      </c>
      <c r="B45" s="298">
        <v>2077</v>
      </c>
      <c r="C45" s="264">
        <v>813</v>
      </c>
      <c r="D45" s="264">
        <v>350</v>
      </c>
      <c r="E45" s="264">
        <v>1207</v>
      </c>
      <c r="F45" s="293">
        <v>965.6</v>
      </c>
      <c r="G45" s="168" t="s">
        <v>129</v>
      </c>
      <c r="H45" s="170"/>
    </row>
    <row r="46" spans="1:8" ht="13.5" customHeight="1">
      <c r="A46" s="166" t="s">
        <v>31</v>
      </c>
      <c r="B46" s="298">
        <v>38</v>
      </c>
      <c r="C46" s="264">
        <v>10</v>
      </c>
      <c r="D46" s="264">
        <v>5</v>
      </c>
      <c r="E46" s="264">
        <v>18</v>
      </c>
      <c r="F46" s="293">
        <v>18</v>
      </c>
      <c r="G46" s="168" t="s">
        <v>129</v>
      </c>
      <c r="H46" s="170"/>
    </row>
    <row r="47" spans="1:8" ht="13.5" customHeight="1">
      <c r="A47" s="166" t="s">
        <v>32</v>
      </c>
      <c r="B47" s="298">
        <v>5515</v>
      </c>
      <c r="C47" s="264">
        <v>8498</v>
      </c>
      <c r="D47" s="264">
        <v>8475</v>
      </c>
      <c r="E47" s="264">
        <v>10513</v>
      </c>
      <c r="F47" s="293">
        <v>9461.7000000000007</v>
      </c>
      <c r="G47" s="168" t="s">
        <v>129</v>
      </c>
      <c r="H47" s="170"/>
    </row>
    <row r="48" spans="1:8" ht="13.5" customHeight="1">
      <c r="A48" s="166" t="s">
        <v>33</v>
      </c>
      <c r="B48" s="298">
        <v>36</v>
      </c>
      <c r="C48" s="264">
        <v>5</v>
      </c>
      <c r="D48" s="264">
        <v>5</v>
      </c>
      <c r="E48" s="264">
        <v>7</v>
      </c>
      <c r="F48" s="292">
        <v>7</v>
      </c>
      <c r="G48" s="168" t="s">
        <v>129</v>
      </c>
      <c r="H48" s="170"/>
    </row>
    <row r="49" spans="1:8" ht="13.5" customHeight="1">
      <c r="A49" s="166" t="s">
        <v>34</v>
      </c>
      <c r="B49" s="298">
        <v>564</v>
      </c>
      <c r="C49" s="264">
        <v>430</v>
      </c>
      <c r="D49" s="264">
        <v>1668</v>
      </c>
      <c r="E49" s="264">
        <v>2450</v>
      </c>
      <c r="F49" s="293">
        <v>1837.5</v>
      </c>
      <c r="G49" s="168" t="s">
        <v>129</v>
      </c>
      <c r="H49" s="170"/>
    </row>
    <row r="50" spans="1:8" ht="13.5" customHeight="1">
      <c r="A50" s="166" t="s">
        <v>35</v>
      </c>
      <c r="B50" s="298">
        <v>167</v>
      </c>
      <c r="C50" s="264">
        <v>197</v>
      </c>
      <c r="D50" s="264">
        <v>646</v>
      </c>
      <c r="E50" s="264">
        <v>1516</v>
      </c>
      <c r="F50" s="293">
        <v>1212.8</v>
      </c>
      <c r="G50" s="168" t="s">
        <v>129</v>
      </c>
      <c r="H50" s="170"/>
    </row>
    <row r="51" spans="1:8" ht="13.5" customHeight="1">
      <c r="A51" s="166" t="s">
        <v>36</v>
      </c>
      <c r="B51" s="298">
        <v>365</v>
      </c>
      <c r="C51" s="264">
        <v>1525</v>
      </c>
      <c r="D51" s="264">
        <v>3254</v>
      </c>
      <c r="E51" s="264">
        <v>7602</v>
      </c>
      <c r="F51" s="293">
        <v>5321.4</v>
      </c>
      <c r="G51" s="168" t="s">
        <v>129</v>
      </c>
      <c r="H51" s="170"/>
    </row>
    <row r="52" spans="1:8" ht="13.5" customHeight="1">
      <c r="A52" s="166" t="s">
        <v>37</v>
      </c>
      <c r="B52" s="298">
        <v>4609</v>
      </c>
      <c r="C52" s="264">
        <v>5196</v>
      </c>
      <c r="D52" s="264">
        <v>10563</v>
      </c>
      <c r="E52" s="264">
        <v>12327</v>
      </c>
      <c r="F52" s="293">
        <v>8628.9</v>
      </c>
      <c r="G52" s="168" t="s">
        <v>129</v>
      </c>
      <c r="H52" s="170"/>
    </row>
    <row r="53" spans="1:8" ht="13.5" customHeight="1">
      <c r="A53" s="166"/>
      <c r="B53" s="166"/>
      <c r="C53" s="166"/>
      <c r="D53" s="167"/>
      <c r="E53" s="171"/>
      <c r="F53" s="167"/>
      <c r="G53" s="172"/>
      <c r="H53" s="172"/>
    </row>
    <row r="54" spans="1:8" ht="13.5" customHeight="1">
      <c r="A54" s="155" t="s">
        <v>38</v>
      </c>
      <c r="B54" s="290">
        <f>SUM(B55:B60)</f>
        <v>196</v>
      </c>
      <c r="C54" s="290">
        <f>SUM(C55:C60)</f>
        <v>385</v>
      </c>
      <c r="D54" s="290">
        <f>SUM(D55:D60)</f>
        <v>287</v>
      </c>
      <c r="E54" s="290">
        <f t="shared" ref="E54:F54" si="1">SUM(E55:E60)</f>
        <v>3084</v>
      </c>
      <c r="F54" s="294">
        <f t="shared" si="1"/>
        <v>2488.3000000000002</v>
      </c>
      <c r="G54" s="216" t="s">
        <v>129</v>
      </c>
      <c r="H54" s="168"/>
    </row>
    <row r="55" spans="1:8" ht="13.5" customHeight="1">
      <c r="A55" s="166" t="s">
        <v>39</v>
      </c>
      <c r="B55" s="298">
        <v>146</v>
      </c>
      <c r="C55" s="264">
        <v>55</v>
      </c>
      <c r="D55" s="264">
        <v>257</v>
      </c>
      <c r="E55" s="169">
        <v>2534</v>
      </c>
      <c r="F55" s="293">
        <v>2027.2</v>
      </c>
      <c r="G55" s="168" t="s">
        <v>129</v>
      </c>
      <c r="H55" s="170"/>
    </row>
    <row r="56" spans="1:8" ht="13.5" customHeight="1">
      <c r="A56" s="166" t="s">
        <v>40</v>
      </c>
      <c r="B56" s="298">
        <v>15</v>
      </c>
      <c r="C56" s="264">
        <v>14</v>
      </c>
      <c r="D56" s="264">
        <v>3</v>
      </c>
      <c r="E56" s="169">
        <v>51</v>
      </c>
      <c r="F56" s="293">
        <v>45.9</v>
      </c>
      <c r="G56" s="168" t="s">
        <v>129</v>
      </c>
      <c r="H56" s="170"/>
    </row>
    <row r="57" spans="1:8" ht="13.5" customHeight="1">
      <c r="A57" s="166" t="s">
        <v>41</v>
      </c>
      <c r="B57" s="298">
        <v>8</v>
      </c>
      <c r="C57" s="264">
        <v>117</v>
      </c>
      <c r="D57" s="264">
        <v>7</v>
      </c>
      <c r="E57" s="169">
        <v>340</v>
      </c>
      <c r="F57" s="292">
        <v>272</v>
      </c>
      <c r="G57" s="168" t="s">
        <v>129</v>
      </c>
      <c r="H57" s="170"/>
    </row>
    <row r="58" spans="1:8" ht="13.5" customHeight="1">
      <c r="A58" s="166" t="s">
        <v>42</v>
      </c>
      <c r="B58" s="298">
        <v>19</v>
      </c>
      <c r="C58" s="264">
        <v>2</v>
      </c>
      <c r="D58" s="264">
        <v>1</v>
      </c>
      <c r="E58" s="169">
        <v>12</v>
      </c>
      <c r="F58" s="293">
        <v>10.8</v>
      </c>
      <c r="G58" s="168" t="s">
        <v>129</v>
      </c>
      <c r="H58" s="170"/>
    </row>
    <row r="59" spans="1:8" ht="13.5" customHeight="1">
      <c r="A59" s="166" t="s">
        <v>43</v>
      </c>
      <c r="B59" s="298">
        <v>7</v>
      </c>
      <c r="C59" s="264">
        <v>196</v>
      </c>
      <c r="D59" s="264">
        <v>19</v>
      </c>
      <c r="E59" s="169">
        <v>146</v>
      </c>
      <c r="F59" s="293">
        <v>131.4</v>
      </c>
      <c r="G59" s="168" t="s">
        <v>129</v>
      </c>
      <c r="H59" s="170"/>
    </row>
    <row r="60" spans="1:8" ht="13.5" customHeight="1">
      <c r="A60" s="166" t="s">
        <v>44</v>
      </c>
      <c r="B60" s="298">
        <v>1</v>
      </c>
      <c r="C60" s="264">
        <v>1</v>
      </c>
      <c r="D60" s="299">
        <v>0</v>
      </c>
      <c r="E60" s="169">
        <v>1</v>
      </c>
      <c r="F60" s="292">
        <v>1</v>
      </c>
      <c r="G60" s="168" t="s">
        <v>129</v>
      </c>
      <c r="H60" s="170"/>
    </row>
    <row r="61" spans="1:8" ht="13.5" customHeight="1">
      <c r="A61" s="166"/>
      <c r="B61" s="166"/>
      <c r="C61" s="166"/>
      <c r="D61" s="167"/>
      <c r="E61" s="171"/>
      <c r="F61" s="167"/>
      <c r="G61" s="172"/>
      <c r="H61" s="172"/>
    </row>
    <row r="62" spans="1:8" ht="13.5" customHeight="1">
      <c r="A62" s="155" t="s">
        <v>45</v>
      </c>
      <c r="B62" s="290">
        <f>SUM(B63:B67)</f>
        <v>1470</v>
      </c>
      <c r="C62" s="289">
        <f>SUM(C63:C67)</f>
        <v>688</v>
      </c>
      <c r="D62" s="169">
        <v>405</v>
      </c>
      <c r="E62" s="290">
        <f>SUM(E63:E67)</f>
        <v>1070</v>
      </c>
      <c r="F62" s="294">
        <f>SUM(F63:F67)</f>
        <v>859.6</v>
      </c>
      <c r="G62" s="216" t="s">
        <v>129</v>
      </c>
      <c r="H62" s="168"/>
    </row>
    <row r="63" spans="1:8" ht="13.5" customHeight="1">
      <c r="A63" s="166" t="s">
        <v>47</v>
      </c>
      <c r="B63" s="298">
        <v>0</v>
      </c>
      <c r="C63" s="264">
        <v>1</v>
      </c>
      <c r="D63" s="169">
        <v>1</v>
      </c>
      <c r="E63" s="264">
        <v>5</v>
      </c>
      <c r="F63" s="264">
        <v>5</v>
      </c>
      <c r="G63" s="168" t="s">
        <v>129</v>
      </c>
      <c r="H63" s="170"/>
    </row>
    <row r="64" spans="1:8" ht="13.5" customHeight="1">
      <c r="A64" s="166" t="s">
        <v>50</v>
      </c>
      <c r="B64" s="298">
        <v>0</v>
      </c>
      <c r="C64" s="264">
        <v>3</v>
      </c>
      <c r="D64" s="169">
        <v>3</v>
      </c>
      <c r="E64" s="264">
        <v>1</v>
      </c>
      <c r="F64" s="264">
        <v>1</v>
      </c>
      <c r="G64" s="168" t="s">
        <v>129</v>
      </c>
      <c r="H64" s="168"/>
    </row>
    <row r="65" spans="1:8" ht="13.5" customHeight="1">
      <c r="A65" s="166" t="s">
        <v>49</v>
      </c>
      <c r="B65" s="298">
        <v>1460</v>
      </c>
      <c r="C65" s="264">
        <v>676</v>
      </c>
      <c r="D65" s="169">
        <v>399</v>
      </c>
      <c r="E65" s="264">
        <v>1052</v>
      </c>
      <c r="F65" s="296">
        <v>841.6</v>
      </c>
      <c r="G65" s="168" t="s">
        <v>129</v>
      </c>
      <c r="H65" s="168"/>
    </row>
    <row r="66" spans="1:8" ht="13.5" customHeight="1">
      <c r="A66" s="166" t="s">
        <v>48</v>
      </c>
      <c r="B66" s="298">
        <v>0</v>
      </c>
      <c r="C66" s="264">
        <v>1</v>
      </c>
      <c r="D66" s="169">
        <v>0</v>
      </c>
      <c r="E66" s="264">
        <v>7</v>
      </c>
      <c r="F66" s="264">
        <v>7</v>
      </c>
      <c r="G66" s="168" t="s">
        <v>129</v>
      </c>
      <c r="H66" s="170"/>
    </row>
    <row r="67" spans="1:8" ht="13.5" customHeight="1">
      <c r="A67" s="166" t="s">
        <v>46</v>
      </c>
      <c r="B67" s="298">
        <v>10</v>
      </c>
      <c r="C67" s="264">
        <v>7</v>
      </c>
      <c r="D67" s="169">
        <v>2</v>
      </c>
      <c r="E67" s="264">
        <v>5</v>
      </c>
      <c r="F67" s="264">
        <v>5</v>
      </c>
      <c r="G67" s="168" t="s">
        <v>129</v>
      </c>
      <c r="H67" s="170"/>
    </row>
    <row r="68" spans="1:8" ht="13.5" customHeight="1">
      <c r="A68" s="166"/>
      <c r="B68" s="166"/>
      <c r="C68" s="166"/>
      <c r="D68" s="167"/>
      <c r="E68" s="171"/>
      <c r="F68" s="167"/>
      <c r="G68" s="172"/>
      <c r="H68" s="172"/>
    </row>
    <row r="69" spans="1:8" ht="13.5" customHeight="1">
      <c r="A69" s="155" t="s">
        <v>51</v>
      </c>
      <c r="B69" s="290">
        <f>SUM(B70:B75)</f>
        <v>12794</v>
      </c>
      <c r="C69" s="290">
        <f>SUM(C70:C75)</f>
        <v>18178</v>
      </c>
      <c r="D69" s="290">
        <f>SUM(D70:D75)</f>
        <v>5091</v>
      </c>
      <c r="E69" s="290">
        <f>SUM(E70:E75)</f>
        <v>8697</v>
      </c>
      <c r="F69" s="294">
        <f>SUM(F70:F75)</f>
        <v>6315.8</v>
      </c>
      <c r="G69" s="216" t="s">
        <v>129</v>
      </c>
      <c r="H69" s="168"/>
    </row>
    <row r="70" spans="1:8" ht="13.5" customHeight="1">
      <c r="A70" s="166" t="s">
        <v>54</v>
      </c>
      <c r="B70" s="298">
        <v>805</v>
      </c>
      <c r="C70" s="264">
        <v>1316</v>
      </c>
      <c r="D70" s="264">
        <v>536</v>
      </c>
      <c r="E70" s="264">
        <v>2069</v>
      </c>
      <c r="F70" s="293">
        <v>1551.75</v>
      </c>
      <c r="G70" s="168" t="s">
        <v>129</v>
      </c>
      <c r="H70" s="170"/>
    </row>
    <row r="71" spans="1:8" ht="13.5" customHeight="1">
      <c r="A71" s="166" t="s">
        <v>52</v>
      </c>
      <c r="B71" s="298">
        <v>5314</v>
      </c>
      <c r="C71" s="264">
        <v>6262</v>
      </c>
      <c r="D71" s="264">
        <v>567</v>
      </c>
      <c r="E71" s="264">
        <v>165</v>
      </c>
      <c r="F71" s="293">
        <v>148.5</v>
      </c>
      <c r="G71" s="168" t="s">
        <v>129</v>
      </c>
      <c r="H71" s="168"/>
    </row>
    <row r="72" spans="1:8" ht="13.5" customHeight="1">
      <c r="A72" s="166" t="s">
        <v>53</v>
      </c>
      <c r="B72" s="298">
        <v>355</v>
      </c>
      <c r="C72" s="264">
        <v>433</v>
      </c>
      <c r="D72" s="264">
        <v>66</v>
      </c>
      <c r="E72" s="264">
        <v>17</v>
      </c>
      <c r="F72" s="292">
        <v>17</v>
      </c>
      <c r="G72" s="168" t="s">
        <v>129</v>
      </c>
      <c r="H72" s="168"/>
    </row>
    <row r="73" spans="1:8" ht="13.5" customHeight="1">
      <c r="A73" s="166" t="s">
        <v>56</v>
      </c>
      <c r="B73" s="298">
        <v>1982</v>
      </c>
      <c r="C73" s="264">
        <v>1860</v>
      </c>
      <c r="D73" s="264">
        <v>2064</v>
      </c>
      <c r="E73" s="264">
        <v>3591</v>
      </c>
      <c r="F73" s="296">
        <v>2513.6999999999998</v>
      </c>
      <c r="G73" s="168" t="s">
        <v>129</v>
      </c>
      <c r="H73" s="170"/>
    </row>
    <row r="74" spans="1:8" ht="13.5" customHeight="1">
      <c r="A74" s="166" t="s">
        <v>57</v>
      </c>
      <c r="B74" s="298">
        <v>2971</v>
      </c>
      <c r="C74" s="264">
        <v>6749</v>
      </c>
      <c r="D74" s="264">
        <v>1277</v>
      </c>
      <c r="E74" s="264">
        <v>1727</v>
      </c>
      <c r="F74" s="296">
        <v>1295.25</v>
      </c>
      <c r="G74" s="168" t="s">
        <v>129</v>
      </c>
      <c r="H74" s="170"/>
    </row>
    <row r="75" spans="1:8" ht="13.5" customHeight="1">
      <c r="A75" s="166" t="s">
        <v>55</v>
      </c>
      <c r="B75" s="298">
        <v>1367</v>
      </c>
      <c r="C75" s="264">
        <v>1558</v>
      </c>
      <c r="D75" s="264">
        <v>581</v>
      </c>
      <c r="E75" s="264">
        <v>1128</v>
      </c>
      <c r="F75" s="296">
        <v>789.6</v>
      </c>
      <c r="G75" s="168" t="s">
        <v>129</v>
      </c>
      <c r="H75" s="170"/>
    </row>
    <row r="76" spans="1:8" ht="13.5" customHeight="1">
      <c r="A76" s="166"/>
      <c r="B76" s="166"/>
      <c r="C76" s="166"/>
      <c r="D76" s="167"/>
      <c r="E76" s="171"/>
      <c r="F76" s="167"/>
      <c r="G76" s="172"/>
      <c r="H76" s="172"/>
    </row>
    <row r="77" spans="1:8" ht="13.5" customHeight="1">
      <c r="A77" s="155" t="s">
        <v>93</v>
      </c>
      <c r="B77" s="290">
        <f>SUM(B78:B82)</f>
        <v>12263</v>
      </c>
      <c r="C77" s="290">
        <f>SUM(C78:C82)</f>
        <v>8612</v>
      </c>
      <c r="D77" s="290">
        <f>SUM(D78:D82)</f>
        <v>3163</v>
      </c>
      <c r="E77" s="290">
        <f>SUM(E78:E82)</f>
        <v>5543</v>
      </c>
      <c r="F77" s="294">
        <f>SUM(F78:F82)</f>
        <v>4194.6499999999996</v>
      </c>
      <c r="G77" s="216" t="s">
        <v>129</v>
      </c>
      <c r="H77" s="168"/>
    </row>
    <row r="78" spans="1:8" ht="13.5" customHeight="1">
      <c r="A78" s="166" t="s">
        <v>58</v>
      </c>
      <c r="B78" s="298">
        <v>241</v>
      </c>
      <c r="C78" s="264">
        <v>278</v>
      </c>
      <c r="D78" s="264">
        <v>123</v>
      </c>
      <c r="E78" s="264">
        <v>127</v>
      </c>
      <c r="F78" s="293">
        <v>114.3</v>
      </c>
      <c r="G78" s="168" t="s">
        <v>129</v>
      </c>
      <c r="H78" s="168"/>
    </row>
    <row r="79" spans="1:8" ht="13.5" customHeight="1">
      <c r="A79" s="166" t="s">
        <v>59</v>
      </c>
      <c r="B79" s="298">
        <v>657</v>
      </c>
      <c r="C79" s="264">
        <v>490</v>
      </c>
      <c r="D79" s="264">
        <v>575</v>
      </c>
      <c r="E79" s="264">
        <v>996</v>
      </c>
      <c r="F79" s="292">
        <v>747</v>
      </c>
      <c r="G79" s="168" t="s">
        <v>129</v>
      </c>
      <c r="H79" s="168"/>
    </row>
    <row r="80" spans="1:8" ht="13.5" customHeight="1">
      <c r="A80" s="166" t="s">
        <v>60</v>
      </c>
      <c r="B80" s="298">
        <v>7378</v>
      </c>
      <c r="C80" s="264">
        <v>5288</v>
      </c>
      <c r="D80" s="264">
        <v>1697</v>
      </c>
      <c r="E80" s="264">
        <v>2498</v>
      </c>
      <c r="F80" s="293">
        <v>1873.5</v>
      </c>
      <c r="G80" s="168" t="s">
        <v>129</v>
      </c>
      <c r="H80" s="168"/>
    </row>
    <row r="81" spans="1:8" ht="13.5" customHeight="1">
      <c r="A81" s="166" t="s">
        <v>61</v>
      </c>
      <c r="B81" s="298">
        <v>1939</v>
      </c>
      <c r="C81" s="264">
        <v>1138</v>
      </c>
      <c r="D81" s="264">
        <v>274</v>
      </c>
      <c r="E81" s="264">
        <v>367</v>
      </c>
      <c r="F81" s="293">
        <v>293.60000000000002</v>
      </c>
      <c r="G81" s="168" t="s">
        <v>129</v>
      </c>
      <c r="H81" s="170"/>
    </row>
    <row r="82" spans="1:8" ht="13.5" customHeight="1">
      <c r="A82" s="166" t="s">
        <v>62</v>
      </c>
      <c r="B82" s="298">
        <v>2048</v>
      </c>
      <c r="C82" s="264">
        <v>1418</v>
      </c>
      <c r="D82" s="264">
        <v>494</v>
      </c>
      <c r="E82" s="264">
        <v>1555</v>
      </c>
      <c r="F82" s="293">
        <v>1166.25</v>
      </c>
      <c r="G82" s="168" t="s">
        <v>129</v>
      </c>
      <c r="H82" s="168"/>
    </row>
    <row r="83" spans="1:8" ht="13.5" customHeight="1">
      <c r="A83" s="166"/>
      <c r="B83" s="166"/>
      <c r="C83" s="166"/>
      <c r="D83" s="167"/>
      <c r="E83" s="171"/>
      <c r="F83" s="167"/>
      <c r="G83" s="172"/>
      <c r="H83" s="172"/>
    </row>
    <row r="84" spans="1:8" ht="13.5" customHeight="1">
      <c r="A84" s="155" t="s">
        <v>63</v>
      </c>
      <c r="B84" s="290">
        <f>SUM(B85:B89)</f>
        <v>2345</v>
      </c>
      <c r="C84" s="290">
        <f>SUM(C85:C89)</f>
        <v>1035</v>
      </c>
      <c r="D84" s="290">
        <f>SUM(D85:D89)</f>
        <v>1708</v>
      </c>
      <c r="E84" s="289">
        <f>SUM(E85:E89)</f>
        <v>2358</v>
      </c>
      <c r="F84" s="289">
        <f>SUM(F85:F89)</f>
        <v>1933</v>
      </c>
      <c r="G84" s="216" t="s">
        <v>129</v>
      </c>
      <c r="H84" s="168"/>
    </row>
    <row r="85" spans="1:8" ht="13.5" customHeight="1">
      <c r="A85" s="166" t="s">
        <v>64</v>
      </c>
      <c r="B85" s="298">
        <v>65</v>
      </c>
      <c r="C85" s="264">
        <v>38</v>
      </c>
      <c r="D85" s="264">
        <v>37</v>
      </c>
      <c r="E85" s="264">
        <v>183</v>
      </c>
      <c r="F85" s="293">
        <v>164.7</v>
      </c>
      <c r="G85" s="168" t="s">
        <v>129</v>
      </c>
      <c r="H85" s="170"/>
    </row>
    <row r="86" spans="1:8" ht="13.5" customHeight="1">
      <c r="A86" s="166" t="s">
        <v>65</v>
      </c>
      <c r="B86" s="298">
        <v>72</v>
      </c>
      <c r="C86" s="264">
        <v>47</v>
      </c>
      <c r="D86" s="264">
        <v>59</v>
      </c>
      <c r="E86" s="264">
        <v>152</v>
      </c>
      <c r="F86" s="293">
        <v>136.80000000000001</v>
      </c>
      <c r="G86" s="168" t="s">
        <v>129</v>
      </c>
      <c r="H86" s="170"/>
    </row>
    <row r="87" spans="1:8" ht="13.5" customHeight="1">
      <c r="A87" s="166" t="s">
        <v>66</v>
      </c>
      <c r="B87" s="298">
        <v>1581</v>
      </c>
      <c r="C87" s="264">
        <v>607</v>
      </c>
      <c r="D87" s="264">
        <v>1173</v>
      </c>
      <c r="E87" s="264">
        <v>1319</v>
      </c>
      <c r="F87" s="293">
        <v>1055.2</v>
      </c>
      <c r="G87" s="168" t="s">
        <v>129</v>
      </c>
      <c r="H87" s="170"/>
    </row>
    <row r="88" spans="1:8" ht="13.5" customHeight="1">
      <c r="A88" s="166" t="s">
        <v>67</v>
      </c>
      <c r="B88" s="298">
        <v>573</v>
      </c>
      <c r="C88" s="264">
        <v>293</v>
      </c>
      <c r="D88" s="264">
        <v>393</v>
      </c>
      <c r="E88" s="264">
        <v>573</v>
      </c>
      <c r="F88" s="293">
        <v>458.4</v>
      </c>
      <c r="G88" s="168" t="s">
        <v>129</v>
      </c>
      <c r="H88" s="168"/>
    </row>
    <row r="89" spans="1:8" ht="13.5" customHeight="1">
      <c r="A89" s="166" t="s">
        <v>68</v>
      </c>
      <c r="B89" s="298">
        <v>54</v>
      </c>
      <c r="C89" s="264">
        <v>50</v>
      </c>
      <c r="D89" s="264">
        <v>46</v>
      </c>
      <c r="E89" s="264">
        <v>131</v>
      </c>
      <c r="F89" s="293">
        <v>117.9</v>
      </c>
      <c r="G89" s="168" t="s">
        <v>129</v>
      </c>
      <c r="H89" s="170"/>
    </row>
    <row r="90" spans="1:8" ht="9.75" customHeight="1" thickBot="1">
      <c r="A90" s="174"/>
      <c r="B90" s="175"/>
      <c r="C90" s="175"/>
      <c r="D90" s="176"/>
      <c r="E90" s="176"/>
      <c r="F90" s="176"/>
      <c r="G90" s="177"/>
      <c r="H90" s="178"/>
    </row>
    <row r="91" spans="1:8" ht="15">
      <c r="A91" s="367" t="s">
        <v>538</v>
      </c>
      <c r="B91" s="368"/>
      <c r="C91" s="368"/>
      <c r="D91" s="368"/>
    </row>
    <row r="92" spans="1:8" ht="14.25" customHeight="1">
      <c r="A92" s="366" t="s">
        <v>537</v>
      </c>
      <c r="B92" s="366"/>
      <c r="C92" s="366"/>
      <c r="D92" s="366"/>
      <c r="E92" s="366"/>
      <c r="F92" s="366"/>
      <c r="G92" s="366"/>
      <c r="H92" s="366"/>
    </row>
    <row r="93" spans="1:8" ht="14.25" customHeight="1">
      <c r="A93" s="366"/>
      <c r="B93" s="366"/>
      <c r="C93" s="366"/>
      <c r="D93" s="366"/>
      <c r="E93" s="366"/>
      <c r="F93" s="366"/>
      <c r="G93" s="366"/>
      <c r="H93" s="366"/>
    </row>
    <row r="94" spans="1:8" ht="14.25" customHeight="1">
      <c r="A94" s="366"/>
      <c r="B94" s="366"/>
      <c r="C94" s="366"/>
      <c r="D94" s="366"/>
      <c r="E94" s="366"/>
      <c r="F94" s="366"/>
      <c r="G94" s="366"/>
      <c r="H94" s="366"/>
    </row>
    <row r="95" spans="1:8" ht="14.25" customHeight="1">
      <c r="A95" s="366"/>
      <c r="B95" s="366"/>
      <c r="C95" s="366"/>
      <c r="D95" s="366"/>
      <c r="E95" s="366"/>
      <c r="F95" s="366"/>
      <c r="G95" s="366"/>
      <c r="H95" s="366"/>
    </row>
    <row r="96" spans="1:8" ht="14.25" customHeight="1">
      <c r="A96" s="366"/>
      <c r="B96" s="366"/>
      <c r="C96" s="366"/>
      <c r="D96" s="366"/>
      <c r="E96" s="366"/>
      <c r="F96" s="366"/>
      <c r="G96" s="366"/>
      <c r="H96" s="366"/>
    </row>
    <row r="97" spans="1:8" ht="14.25" customHeight="1">
      <c r="A97" s="366"/>
      <c r="B97" s="366"/>
      <c r="C97" s="366"/>
      <c r="D97" s="366"/>
      <c r="E97" s="366"/>
      <c r="F97" s="366"/>
      <c r="G97" s="366"/>
      <c r="H97" s="366"/>
    </row>
    <row r="98" spans="1:8" ht="14.25" customHeight="1">
      <c r="A98" s="366"/>
      <c r="B98" s="366"/>
      <c r="C98" s="366"/>
      <c r="D98" s="366"/>
      <c r="E98" s="366"/>
      <c r="F98" s="366"/>
      <c r="G98" s="366"/>
      <c r="H98" s="366"/>
    </row>
    <row r="99" spans="1:8" ht="14.25" customHeight="1">
      <c r="A99" s="366"/>
      <c r="B99" s="366"/>
      <c r="C99" s="366"/>
      <c r="D99" s="366"/>
      <c r="E99" s="366"/>
      <c r="F99" s="366"/>
      <c r="G99" s="366"/>
      <c r="H99" s="366"/>
    </row>
    <row r="100" spans="1:8" ht="14.25" customHeight="1">
      <c r="A100" s="366"/>
      <c r="B100" s="366"/>
      <c r="C100" s="366"/>
      <c r="D100" s="366"/>
      <c r="E100" s="366"/>
      <c r="F100" s="366"/>
      <c r="G100" s="366"/>
      <c r="H100" s="366"/>
    </row>
    <row r="101" spans="1:8" ht="14.25" customHeight="1">
      <c r="A101" s="366"/>
      <c r="B101" s="366"/>
      <c r="C101" s="366"/>
      <c r="D101" s="366"/>
      <c r="E101" s="366"/>
      <c r="F101" s="366"/>
      <c r="G101" s="366"/>
      <c r="H101" s="366"/>
    </row>
    <row r="102" spans="1:8" ht="14.25" customHeight="1">
      <c r="A102" s="366"/>
      <c r="B102" s="366"/>
      <c r="C102" s="366"/>
      <c r="D102" s="366"/>
      <c r="E102" s="366"/>
      <c r="F102" s="366"/>
      <c r="G102" s="366"/>
      <c r="H102" s="366"/>
    </row>
    <row r="103" spans="1:8" ht="14.25" customHeight="1">
      <c r="A103" s="366"/>
      <c r="B103" s="366"/>
      <c r="C103" s="366"/>
      <c r="D103" s="366"/>
      <c r="E103" s="366"/>
      <c r="F103" s="366"/>
      <c r="G103" s="366"/>
      <c r="H103" s="366"/>
    </row>
    <row r="104" spans="1:8" ht="14.25" customHeight="1">
      <c r="A104" s="366"/>
      <c r="B104" s="366"/>
      <c r="C104" s="366"/>
      <c r="D104" s="366"/>
      <c r="E104" s="366"/>
      <c r="F104" s="366"/>
      <c r="G104" s="366"/>
      <c r="H104" s="366"/>
    </row>
    <row r="105" spans="1:8" ht="14.25" customHeight="1">
      <c r="A105" s="366"/>
      <c r="B105" s="366"/>
      <c r="C105" s="366"/>
      <c r="D105" s="366"/>
      <c r="E105" s="366"/>
      <c r="F105" s="366"/>
      <c r="G105" s="366"/>
      <c r="H105" s="366"/>
    </row>
    <row r="106" spans="1:8" ht="14.25" customHeight="1">
      <c r="A106" s="366"/>
      <c r="B106" s="366"/>
      <c r="C106" s="366"/>
      <c r="D106" s="366"/>
      <c r="E106" s="366"/>
      <c r="F106" s="366"/>
      <c r="G106" s="366"/>
      <c r="H106" s="366"/>
    </row>
    <row r="107" spans="1:8" ht="14.25" customHeight="1">
      <c r="A107" s="366"/>
      <c r="B107" s="366"/>
      <c r="C107" s="366"/>
      <c r="D107" s="366"/>
      <c r="E107" s="366"/>
      <c r="F107" s="366"/>
      <c r="G107" s="366"/>
      <c r="H107" s="366"/>
    </row>
    <row r="108" spans="1:8" ht="14.25" customHeight="1">
      <c r="A108" s="366"/>
      <c r="B108" s="366"/>
      <c r="C108" s="366"/>
      <c r="D108" s="366"/>
      <c r="E108" s="366"/>
      <c r="F108" s="366"/>
      <c r="G108" s="366"/>
      <c r="H108" s="366"/>
    </row>
    <row r="109" spans="1:8" ht="24.75" customHeight="1">
      <c r="A109" s="366"/>
      <c r="B109" s="366"/>
      <c r="C109" s="366"/>
      <c r="D109" s="366"/>
      <c r="E109" s="366"/>
      <c r="F109" s="366"/>
      <c r="G109" s="366"/>
      <c r="H109" s="366"/>
    </row>
    <row r="110" spans="1:8" ht="14.25" customHeight="1">
      <c r="A110" s="366"/>
      <c r="B110" s="366"/>
      <c r="C110" s="366"/>
      <c r="D110" s="366"/>
      <c r="E110" s="366"/>
      <c r="F110" s="366"/>
      <c r="G110" s="366"/>
      <c r="H110" s="366"/>
    </row>
    <row r="111" spans="1:8" ht="14.25" customHeight="1">
      <c r="A111" s="366"/>
      <c r="B111" s="366"/>
      <c r="C111" s="366"/>
      <c r="D111" s="366"/>
      <c r="E111" s="366"/>
      <c r="F111" s="366"/>
      <c r="G111" s="366"/>
      <c r="H111" s="366"/>
    </row>
    <row r="112" spans="1:8" ht="14.25" customHeight="1">
      <c r="A112" s="366"/>
      <c r="B112" s="366"/>
      <c r="C112" s="366"/>
      <c r="D112" s="366"/>
      <c r="E112" s="366"/>
      <c r="F112" s="366"/>
      <c r="G112" s="366"/>
      <c r="H112" s="366"/>
    </row>
    <row r="113" spans="1:8" ht="14.25" customHeight="1">
      <c r="A113" s="366"/>
      <c r="B113" s="366"/>
      <c r="C113" s="366"/>
      <c r="D113" s="366"/>
      <c r="E113" s="366"/>
      <c r="F113" s="366"/>
      <c r="G113" s="366"/>
      <c r="H113" s="366"/>
    </row>
    <row r="114" spans="1:8" ht="14.25" customHeight="1">
      <c r="A114" s="366"/>
      <c r="B114" s="366"/>
      <c r="C114" s="366"/>
      <c r="D114" s="366"/>
      <c r="E114" s="366"/>
      <c r="F114" s="366"/>
      <c r="G114" s="366"/>
      <c r="H114" s="366"/>
    </row>
    <row r="115" spans="1:8" ht="14.25" customHeight="1">
      <c r="A115" s="366"/>
      <c r="B115" s="366"/>
      <c r="C115" s="366"/>
      <c r="D115" s="366"/>
      <c r="E115" s="366"/>
      <c r="F115" s="366"/>
      <c r="G115" s="366"/>
      <c r="H115" s="366"/>
    </row>
    <row r="116" spans="1:8" ht="14.25" customHeight="1">
      <c r="A116" s="366"/>
      <c r="B116" s="366"/>
      <c r="C116" s="366"/>
      <c r="D116" s="366"/>
      <c r="E116" s="366"/>
      <c r="F116" s="366"/>
      <c r="G116" s="366"/>
      <c r="H116" s="366"/>
    </row>
    <row r="117" spans="1:8" ht="14.25" customHeight="1">
      <c r="A117" s="366"/>
      <c r="B117" s="366"/>
      <c r="C117" s="366"/>
      <c r="D117" s="366"/>
      <c r="E117" s="366"/>
      <c r="F117" s="366"/>
      <c r="G117" s="366"/>
      <c r="H117" s="366"/>
    </row>
    <row r="118" spans="1:8" ht="14.25" customHeight="1">
      <c r="A118" s="366"/>
      <c r="B118" s="366"/>
      <c r="C118" s="366"/>
      <c r="D118" s="366"/>
      <c r="E118" s="366"/>
      <c r="F118" s="366"/>
      <c r="G118" s="366"/>
      <c r="H118" s="366"/>
    </row>
    <row r="119" spans="1:8" ht="14.25" customHeight="1">
      <c r="A119" s="366"/>
      <c r="B119" s="366"/>
      <c r="C119" s="366"/>
      <c r="D119" s="366"/>
      <c r="E119" s="366"/>
      <c r="F119" s="366"/>
      <c r="G119" s="366"/>
      <c r="H119" s="366"/>
    </row>
    <row r="120" spans="1:8" ht="14.25" customHeight="1">
      <c r="A120" s="366"/>
      <c r="B120" s="366"/>
      <c r="C120" s="366"/>
      <c r="D120" s="366"/>
      <c r="E120" s="366"/>
      <c r="F120" s="366"/>
      <c r="G120" s="366"/>
      <c r="H120" s="366"/>
    </row>
    <row r="121" spans="1:8" ht="14.25" customHeight="1">
      <c r="A121" s="366"/>
      <c r="B121" s="366"/>
      <c r="C121" s="366"/>
      <c r="D121" s="366"/>
      <c r="E121" s="366"/>
      <c r="F121" s="366"/>
      <c r="G121" s="366"/>
      <c r="H121" s="366"/>
    </row>
    <row r="122" spans="1:8" ht="14.25" customHeight="1">
      <c r="A122" s="366"/>
      <c r="B122" s="366"/>
      <c r="C122" s="366"/>
      <c r="D122" s="366"/>
      <c r="E122" s="366"/>
      <c r="F122" s="366"/>
      <c r="G122" s="366"/>
      <c r="H122" s="366"/>
    </row>
    <row r="123" spans="1:8" ht="14.25" customHeight="1">
      <c r="A123" s="366"/>
      <c r="B123" s="366"/>
      <c r="C123" s="366"/>
      <c r="D123" s="366"/>
      <c r="E123" s="366"/>
      <c r="F123" s="366"/>
      <c r="G123" s="366"/>
      <c r="H123" s="366"/>
    </row>
    <row r="124" spans="1:8" ht="14.25" customHeight="1">
      <c r="A124" s="366"/>
      <c r="B124" s="366"/>
      <c r="C124" s="366"/>
      <c r="D124" s="366"/>
      <c r="E124" s="366"/>
      <c r="F124" s="366"/>
      <c r="G124" s="366"/>
      <c r="H124" s="366"/>
    </row>
    <row r="125" spans="1:8" ht="14.25" customHeight="1">
      <c r="A125" s="366"/>
      <c r="B125" s="366"/>
      <c r="C125" s="366"/>
      <c r="D125" s="366"/>
      <c r="E125" s="366"/>
      <c r="F125" s="366"/>
      <c r="G125" s="366"/>
      <c r="H125" s="366"/>
    </row>
    <row r="126" spans="1:8" ht="14.25" customHeight="1">
      <c r="A126" s="366"/>
      <c r="B126" s="366"/>
      <c r="C126" s="366"/>
      <c r="D126" s="366"/>
      <c r="E126" s="366"/>
      <c r="F126" s="366"/>
      <c r="G126" s="366"/>
      <c r="H126" s="366"/>
    </row>
    <row r="127" spans="1:8" ht="14.25" customHeight="1">
      <c r="A127" s="366"/>
      <c r="B127" s="366"/>
      <c r="C127" s="366"/>
      <c r="D127" s="366"/>
      <c r="E127" s="366"/>
      <c r="F127" s="366"/>
      <c r="G127" s="366"/>
      <c r="H127" s="366"/>
    </row>
    <row r="128" spans="1:8" ht="14.25" customHeight="1">
      <c r="A128" s="366"/>
      <c r="B128" s="366"/>
      <c r="C128" s="366"/>
      <c r="D128" s="366"/>
      <c r="E128" s="366"/>
      <c r="F128" s="366"/>
      <c r="G128" s="366"/>
      <c r="H128" s="366"/>
    </row>
    <row r="129" spans="1:8" ht="14.25" customHeight="1">
      <c r="A129" s="366"/>
      <c r="B129" s="366"/>
      <c r="C129" s="366"/>
      <c r="D129" s="366"/>
      <c r="E129" s="366"/>
      <c r="F129" s="366"/>
      <c r="G129" s="366"/>
      <c r="H129" s="366"/>
    </row>
    <row r="130" spans="1:8" ht="14.25" customHeight="1">
      <c r="A130" s="366"/>
      <c r="B130" s="366"/>
      <c r="C130" s="366"/>
      <c r="D130" s="366"/>
      <c r="E130" s="366"/>
      <c r="F130" s="366"/>
      <c r="G130" s="366"/>
      <c r="H130" s="366"/>
    </row>
    <row r="131" spans="1:8" ht="14.25" customHeight="1">
      <c r="A131" s="366"/>
      <c r="B131" s="366"/>
      <c r="C131" s="366"/>
      <c r="D131" s="366"/>
      <c r="E131" s="366"/>
      <c r="F131" s="366"/>
      <c r="G131" s="366"/>
      <c r="H131" s="366"/>
    </row>
    <row r="132" spans="1:8" ht="14.25" customHeight="1">
      <c r="A132" s="366"/>
      <c r="B132" s="366"/>
      <c r="C132" s="366"/>
      <c r="D132" s="366"/>
      <c r="E132" s="366"/>
      <c r="F132" s="366"/>
      <c r="G132" s="366"/>
      <c r="H132" s="366"/>
    </row>
    <row r="133" spans="1:8" ht="14.25" customHeight="1">
      <c r="A133" s="366"/>
      <c r="B133" s="366"/>
      <c r="C133" s="366"/>
      <c r="D133" s="366"/>
      <c r="E133" s="366"/>
      <c r="F133" s="366"/>
      <c r="G133" s="366"/>
      <c r="H133" s="366"/>
    </row>
    <row r="134" spans="1:8" ht="14.25" customHeight="1">
      <c r="A134" s="366"/>
      <c r="B134" s="366"/>
      <c r="C134" s="366"/>
      <c r="D134" s="366"/>
      <c r="E134" s="366"/>
      <c r="F134" s="366"/>
      <c r="G134" s="366"/>
      <c r="H134" s="366"/>
    </row>
    <row r="135" spans="1:8" ht="14.25" customHeight="1">
      <c r="A135" s="366"/>
      <c r="B135" s="366"/>
      <c r="C135" s="366"/>
      <c r="D135" s="366"/>
      <c r="E135" s="366"/>
      <c r="F135" s="366"/>
      <c r="G135" s="366"/>
      <c r="H135" s="366"/>
    </row>
    <row r="136" spans="1:8" ht="14.25" customHeight="1">
      <c r="A136" s="366"/>
      <c r="B136" s="366"/>
      <c r="C136" s="366"/>
      <c r="D136" s="366"/>
      <c r="E136" s="366"/>
      <c r="F136" s="366"/>
      <c r="G136" s="366"/>
      <c r="H136" s="366"/>
    </row>
    <row r="137" spans="1:8" ht="14.25" customHeight="1">
      <c r="A137" s="366"/>
      <c r="B137" s="366"/>
      <c r="C137" s="366"/>
      <c r="D137" s="366"/>
      <c r="E137" s="366"/>
      <c r="F137" s="366"/>
      <c r="G137" s="366"/>
      <c r="H137" s="366"/>
    </row>
    <row r="138" spans="1:8" ht="14.25" customHeight="1">
      <c r="A138" s="366"/>
      <c r="B138" s="366"/>
      <c r="C138" s="366"/>
      <c r="D138" s="366"/>
      <c r="E138" s="366"/>
      <c r="F138" s="366"/>
      <c r="G138" s="366"/>
      <c r="H138" s="366"/>
    </row>
    <row r="139" spans="1:8" ht="14.25" customHeight="1">
      <c r="A139" s="366"/>
      <c r="B139" s="366"/>
      <c r="C139" s="366"/>
      <c r="D139" s="366"/>
      <c r="E139" s="366"/>
      <c r="F139" s="366"/>
      <c r="G139" s="366"/>
      <c r="H139" s="366"/>
    </row>
    <row r="140" spans="1:8" ht="14.25" customHeight="1">
      <c r="A140" s="366"/>
      <c r="B140" s="366"/>
      <c r="C140" s="366"/>
      <c r="D140" s="366"/>
      <c r="E140" s="366"/>
      <c r="F140" s="366"/>
      <c r="G140" s="366"/>
      <c r="H140" s="366"/>
    </row>
  </sheetData>
  <mergeCells count="10">
    <mergeCell ref="A92:H140"/>
    <mergeCell ref="A91:D91"/>
    <mergeCell ref="A6:H6"/>
    <mergeCell ref="A7:H7"/>
    <mergeCell ref="A8:H8"/>
    <mergeCell ref="A4:H4"/>
    <mergeCell ref="A1:H1"/>
    <mergeCell ref="A2:H2"/>
    <mergeCell ref="A3:H3"/>
    <mergeCell ref="A5:H5"/>
  </mergeCells>
  <pageMargins left="0.51181102362204722" right="0.51181102362204722" top="0.78740157480314965" bottom="0.78740157480314965" header="0.31496062992125984" footer="0.31496062992125984"/>
  <pageSetup paperSize="9" scale="68" orientation="portrait" r:id="rId1"/>
  <rowBreaks count="1" manualBreakCount="1">
    <brk id="61"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0"/>
  <sheetViews>
    <sheetView view="pageBreakPreview" zoomScaleNormal="160" zoomScaleSheetLayoutView="100" workbookViewId="0">
      <selection activeCell="H10" sqref="H10"/>
    </sheetView>
  </sheetViews>
  <sheetFormatPr defaultColWidth="30.85546875" defaultRowHeight="20.100000000000001" customHeight="1"/>
  <cols>
    <col min="1" max="1" width="26.42578125" customWidth="1"/>
    <col min="2" max="3" width="16.28515625" style="28" bestFit="1" customWidth="1"/>
    <col min="4" max="4" width="17.42578125" customWidth="1"/>
    <col min="5" max="5" width="16.28515625" style="25" bestFit="1" customWidth="1"/>
    <col min="6" max="6" width="10.85546875" style="25" bestFit="1" customWidth="1"/>
    <col min="7" max="7" width="13.7109375" customWidth="1"/>
    <col min="8" max="8" width="26.7109375" customWidth="1"/>
  </cols>
  <sheetData>
    <row r="1" spans="1:13" ht="20.100000000000001" customHeight="1">
      <c r="A1" s="344" t="s">
        <v>70</v>
      </c>
      <c r="B1" s="344"/>
      <c r="C1" s="344"/>
      <c r="D1" s="344"/>
      <c r="E1" s="344"/>
      <c r="F1" s="344"/>
      <c r="G1" s="344"/>
      <c r="H1" s="344"/>
      <c r="I1" s="1"/>
      <c r="J1" s="1"/>
      <c r="K1" s="1"/>
    </row>
    <row r="2" spans="1:13" ht="20.100000000000001" customHeight="1">
      <c r="A2" s="344" t="s">
        <v>193</v>
      </c>
      <c r="B2" s="344"/>
      <c r="C2" s="344"/>
      <c r="D2" s="344"/>
      <c r="E2" s="344"/>
      <c r="F2" s="344"/>
      <c r="G2" s="344"/>
      <c r="H2" s="344"/>
      <c r="I2" s="1"/>
      <c r="J2" s="19"/>
      <c r="K2" s="19"/>
    </row>
    <row r="3" spans="1:13" ht="20.100000000000001" customHeight="1">
      <c r="A3" s="369"/>
      <c r="B3" s="369"/>
      <c r="C3" s="369"/>
      <c r="D3" s="369"/>
      <c r="E3" s="369"/>
      <c r="F3" s="369"/>
      <c r="G3" s="369"/>
      <c r="H3" s="369"/>
      <c r="I3" s="19"/>
      <c r="J3" s="19"/>
      <c r="K3" s="19"/>
    </row>
    <row r="4" spans="1:13" ht="29.25" customHeight="1">
      <c r="A4" s="343" t="s">
        <v>119</v>
      </c>
      <c r="B4" s="343"/>
      <c r="C4" s="343"/>
      <c r="D4" s="343"/>
      <c r="E4" s="343"/>
      <c r="F4" s="343"/>
      <c r="G4" s="343"/>
      <c r="H4" s="343"/>
      <c r="I4" s="11"/>
      <c r="J4" s="11"/>
      <c r="K4" s="11"/>
      <c r="L4" s="11"/>
      <c r="M4" s="4"/>
    </row>
    <row r="5" spans="1:13" ht="35.25" customHeight="1">
      <c r="A5" s="343" t="s">
        <v>130</v>
      </c>
      <c r="B5" s="343"/>
      <c r="C5" s="343"/>
      <c r="D5" s="343"/>
      <c r="E5" s="343"/>
      <c r="F5" s="343"/>
      <c r="G5" s="343"/>
      <c r="H5" s="343"/>
      <c r="I5" s="4"/>
      <c r="J5" s="4"/>
      <c r="K5" s="4"/>
      <c r="L5" s="4"/>
      <c r="M5" s="4"/>
    </row>
    <row r="6" spans="1:13" ht="20.100000000000001" customHeight="1">
      <c r="A6" s="343"/>
      <c r="B6" s="343"/>
      <c r="C6" s="343"/>
      <c r="D6" s="343"/>
      <c r="E6" s="343"/>
      <c r="F6" s="343"/>
      <c r="G6" s="343"/>
      <c r="H6" s="343"/>
      <c r="I6" s="4"/>
      <c r="J6" s="4"/>
      <c r="K6" s="4"/>
      <c r="L6" s="4"/>
      <c r="M6" s="4"/>
    </row>
    <row r="7" spans="1:13" ht="20.100000000000001" customHeight="1">
      <c r="A7" s="342" t="s">
        <v>81</v>
      </c>
      <c r="B7" s="342"/>
      <c r="C7" s="342"/>
      <c r="D7" s="342"/>
      <c r="E7" s="342"/>
      <c r="F7" s="342"/>
      <c r="G7" s="342"/>
      <c r="H7" s="342"/>
      <c r="I7" s="4"/>
      <c r="J7" s="4"/>
      <c r="K7" s="4"/>
      <c r="L7" s="4"/>
      <c r="M7" s="4"/>
    </row>
    <row r="8" spans="1:13" ht="20.100000000000001" customHeight="1">
      <c r="A8" s="342" t="s">
        <v>131</v>
      </c>
      <c r="B8" s="342"/>
      <c r="C8" s="342"/>
      <c r="D8" s="342"/>
      <c r="E8" s="342"/>
      <c r="F8" s="342"/>
      <c r="G8" s="342"/>
      <c r="H8" s="342"/>
      <c r="I8" s="4"/>
      <c r="J8" s="4"/>
      <c r="K8" s="4"/>
      <c r="L8" s="4"/>
      <c r="M8" s="4"/>
    </row>
    <row r="9" spans="1:13" ht="20.100000000000001" customHeight="1">
      <c r="A9" s="365" t="s">
        <v>194</v>
      </c>
      <c r="B9" s="365"/>
      <c r="C9" s="365"/>
      <c r="D9" s="365"/>
      <c r="E9" s="365"/>
      <c r="F9" s="365"/>
      <c r="G9" s="365"/>
      <c r="H9" s="365"/>
      <c r="I9" s="4"/>
      <c r="J9" s="4"/>
      <c r="K9" s="4"/>
      <c r="L9" s="4"/>
      <c r="M9" s="4"/>
    </row>
    <row r="10" spans="1:13" ht="30">
      <c r="A10" s="22" t="s">
        <v>72</v>
      </c>
      <c r="B10" s="22" t="s">
        <v>178</v>
      </c>
      <c r="C10" s="22" t="s">
        <v>179</v>
      </c>
      <c r="D10" s="22" t="s">
        <v>185</v>
      </c>
      <c r="E10" s="22" t="s">
        <v>186</v>
      </c>
      <c r="F10" s="23" t="s">
        <v>184</v>
      </c>
      <c r="G10" s="23" t="s">
        <v>73</v>
      </c>
      <c r="H10" s="23" t="s">
        <v>624</v>
      </c>
    </row>
    <row r="11" spans="1:13" ht="20.100000000000001" customHeight="1">
      <c r="A11" s="44"/>
      <c r="B11" s="44"/>
      <c r="C11" s="44"/>
      <c r="D11" s="59"/>
      <c r="E11" s="54"/>
      <c r="F11" s="59"/>
      <c r="G11" s="6"/>
      <c r="H11" s="6"/>
    </row>
    <row r="12" spans="1:13" ht="20.100000000000001" customHeight="1">
      <c r="A12" s="70" t="s">
        <v>0</v>
      </c>
      <c r="B12" s="70"/>
      <c r="C12" s="70"/>
      <c r="D12" s="84"/>
      <c r="E12" s="86">
        <f>SUM(E13:E21)</f>
        <v>3</v>
      </c>
      <c r="F12" s="84"/>
      <c r="G12" s="70"/>
      <c r="H12" s="70"/>
    </row>
    <row r="13" spans="1:13" ht="20.100000000000001" customHeight="1">
      <c r="A13" s="15" t="s">
        <v>1</v>
      </c>
      <c r="B13" s="36">
        <v>0</v>
      </c>
      <c r="C13" s="44">
        <v>2</v>
      </c>
      <c r="D13" s="59">
        <v>1</v>
      </c>
      <c r="E13" s="55">
        <v>0</v>
      </c>
      <c r="F13" s="59"/>
      <c r="G13" s="6" t="s">
        <v>82</v>
      </c>
      <c r="H13" s="88"/>
    </row>
    <row r="14" spans="1:13" ht="20.100000000000001" customHeight="1">
      <c r="A14" s="15" t="s">
        <v>2</v>
      </c>
      <c r="B14" s="36">
        <v>0</v>
      </c>
      <c r="C14" s="44">
        <v>0</v>
      </c>
      <c r="D14" s="59">
        <v>0</v>
      </c>
      <c r="E14" s="55">
        <v>1</v>
      </c>
      <c r="F14" s="59"/>
      <c r="G14" s="6" t="s">
        <v>82</v>
      </c>
      <c r="H14" s="89"/>
    </row>
    <row r="15" spans="1:13" ht="20.100000000000001" customHeight="1">
      <c r="A15" s="15" t="s">
        <v>3</v>
      </c>
      <c r="B15" s="36">
        <v>1</v>
      </c>
      <c r="C15" s="44">
        <v>1</v>
      </c>
      <c r="D15" s="59">
        <v>3</v>
      </c>
      <c r="E15" s="55">
        <v>0</v>
      </c>
      <c r="F15" s="59"/>
      <c r="G15" s="6" t="s">
        <v>82</v>
      </c>
      <c r="H15" s="89"/>
    </row>
    <row r="16" spans="1:13" ht="20.100000000000001" customHeight="1">
      <c r="A16" s="15" t="s">
        <v>4</v>
      </c>
      <c r="B16" s="36">
        <v>0</v>
      </c>
      <c r="C16" s="44">
        <v>0</v>
      </c>
      <c r="D16" s="59">
        <v>0</v>
      </c>
      <c r="E16" s="55">
        <v>0</v>
      </c>
      <c r="F16" s="59"/>
      <c r="G16" s="6" t="s">
        <v>82</v>
      </c>
      <c r="H16" s="89"/>
    </row>
    <row r="17" spans="1:8" ht="20.100000000000001" customHeight="1">
      <c r="A17" s="15" t="s">
        <v>5</v>
      </c>
      <c r="B17" s="36">
        <v>0</v>
      </c>
      <c r="C17" s="44">
        <v>0</v>
      </c>
      <c r="D17" s="59">
        <v>0</v>
      </c>
      <c r="E17" s="55">
        <v>0</v>
      </c>
      <c r="F17" s="59"/>
      <c r="G17" s="6" t="s">
        <v>82</v>
      </c>
      <c r="H17" s="89"/>
    </row>
    <row r="18" spans="1:8" ht="20.100000000000001" customHeight="1">
      <c r="A18" s="15" t="s">
        <v>6</v>
      </c>
      <c r="B18" s="36">
        <v>0</v>
      </c>
      <c r="C18" s="44">
        <v>0</v>
      </c>
      <c r="D18" s="59">
        <v>0</v>
      </c>
      <c r="E18" s="55">
        <v>0</v>
      </c>
      <c r="F18" s="59"/>
      <c r="G18" s="6" t="s">
        <v>82</v>
      </c>
      <c r="H18" s="89"/>
    </row>
    <row r="19" spans="1:8" ht="20.100000000000001" customHeight="1">
      <c r="A19" s="15" t="s">
        <v>7</v>
      </c>
      <c r="B19" s="36">
        <v>1</v>
      </c>
      <c r="C19" s="44">
        <v>0</v>
      </c>
      <c r="D19" s="59">
        <v>1</v>
      </c>
      <c r="E19" s="55">
        <v>0</v>
      </c>
      <c r="F19" s="59"/>
      <c r="G19" s="6" t="s">
        <v>82</v>
      </c>
      <c r="H19" s="88"/>
    </row>
    <row r="20" spans="1:8" ht="20.100000000000001" customHeight="1">
      <c r="A20" s="15" t="s">
        <v>8</v>
      </c>
      <c r="B20" s="36">
        <v>0</v>
      </c>
      <c r="C20" s="44">
        <v>6</v>
      </c>
      <c r="D20" s="59">
        <v>4</v>
      </c>
      <c r="E20" s="55">
        <v>2</v>
      </c>
      <c r="F20" s="59"/>
      <c r="G20" s="6" t="s">
        <v>82</v>
      </c>
      <c r="H20" s="88"/>
    </row>
    <row r="21" spans="1:8" ht="20.100000000000001" customHeight="1">
      <c r="A21" s="15" t="s">
        <v>9</v>
      </c>
      <c r="B21" s="36">
        <v>0</v>
      </c>
      <c r="C21" s="44">
        <v>0</v>
      </c>
      <c r="D21" s="59">
        <v>0</v>
      </c>
      <c r="E21" s="55">
        <v>0</v>
      </c>
      <c r="F21" s="59"/>
      <c r="G21" s="6" t="s">
        <v>82</v>
      </c>
      <c r="H21" s="89"/>
    </row>
    <row r="22" spans="1:8" ht="20.100000000000001" customHeight="1">
      <c r="A22" s="44"/>
      <c r="B22" s="44"/>
      <c r="C22" s="44"/>
      <c r="D22" s="59"/>
      <c r="E22" s="87"/>
      <c r="F22" s="59"/>
      <c r="G22" s="72"/>
      <c r="H22" s="72"/>
    </row>
    <row r="23" spans="1:8" ht="20.100000000000001" customHeight="1">
      <c r="A23" s="45" t="s">
        <v>10</v>
      </c>
      <c r="B23" s="45"/>
      <c r="C23" s="45"/>
      <c r="D23" s="84"/>
      <c r="E23" s="86">
        <f>SUM(E24:E29)</f>
        <v>3</v>
      </c>
      <c r="F23" s="84"/>
      <c r="G23" s="46"/>
      <c r="H23" s="46"/>
    </row>
    <row r="24" spans="1:8" ht="20.100000000000001" customHeight="1">
      <c r="A24" s="15" t="s">
        <v>11</v>
      </c>
      <c r="B24" s="36">
        <v>0</v>
      </c>
      <c r="C24" s="44">
        <v>0</v>
      </c>
      <c r="D24" s="59">
        <v>0</v>
      </c>
      <c r="E24" s="55">
        <v>0</v>
      </c>
      <c r="F24" s="59"/>
      <c r="G24" s="6" t="s">
        <v>82</v>
      </c>
      <c r="H24" s="89"/>
    </row>
    <row r="25" spans="1:8" ht="20.100000000000001" customHeight="1">
      <c r="A25" s="15" t="s">
        <v>12</v>
      </c>
      <c r="B25" s="36">
        <v>0</v>
      </c>
      <c r="C25" s="44">
        <v>0</v>
      </c>
      <c r="D25" s="59">
        <v>0</v>
      </c>
      <c r="E25" s="55">
        <v>1</v>
      </c>
      <c r="F25" s="59"/>
      <c r="G25" s="6" t="s">
        <v>82</v>
      </c>
      <c r="H25" s="89"/>
    </row>
    <row r="26" spans="1:8" ht="20.100000000000001" customHeight="1">
      <c r="A26" s="15" t="s">
        <v>13</v>
      </c>
      <c r="B26" s="36">
        <v>0</v>
      </c>
      <c r="C26" s="44">
        <v>0</v>
      </c>
      <c r="D26" s="59">
        <v>0</v>
      </c>
      <c r="E26" s="55">
        <v>0</v>
      </c>
      <c r="F26" s="59"/>
      <c r="G26" s="6" t="s">
        <v>82</v>
      </c>
      <c r="H26" s="89"/>
    </row>
    <row r="27" spans="1:8" ht="20.100000000000001" customHeight="1">
      <c r="A27" s="15" t="s">
        <v>14</v>
      </c>
      <c r="B27" s="36">
        <v>0</v>
      </c>
      <c r="C27" s="44">
        <v>1</v>
      </c>
      <c r="D27" s="59">
        <v>0</v>
      </c>
      <c r="E27" s="55">
        <v>0</v>
      </c>
      <c r="F27" s="59"/>
      <c r="G27" s="6" t="s">
        <v>82</v>
      </c>
      <c r="H27" s="89"/>
    </row>
    <row r="28" spans="1:8" ht="20.100000000000001" customHeight="1">
      <c r="A28" s="15" t="s">
        <v>15</v>
      </c>
      <c r="B28" s="36">
        <v>0</v>
      </c>
      <c r="C28" s="44">
        <v>5</v>
      </c>
      <c r="D28" s="59">
        <v>3</v>
      </c>
      <c r="E28" s="55">
        <v>2</v>
      </c>
      <c r="F28" s="59"/>
      <c r="G28" s="6" t="s">
        <v>82</v>
      </c>
      <c r="H28" s="88"/>
    </row>
    <row r="29" spans="1:8" ht="20.100000000000001" customHeight="1">
      <c r="A29" s="15" t="s">
        <v>16</v>
      </c>
      <c r="B29" s="36">
        <v>0</v>
      </c>
      <c r="C29" s="44">
        <v>0</v>
      </c>
      <c r="D29" s="59">
        <v>0</v>
      </c>
      <c r="E29" s="55">
        <v>0</v>
      </c>
      <c r="F29" s="59"/>
      <c r="G29" s="6" t="s">
        <v>82</v>
      </c>
      <c r="H29" s="89"/>
    </row>
    <row r="30" spans="1:8" ht="20.100000000000001" customHeight="1">
      <c r="A30" s="44"/>
      <c r="B30" s="44"/>
      <c r="C30" s="44"/>
      <c r="D30" s="59"/>
      <c r="E30" s="87"/>
      <c r="F30" s="59"/>
      <c r="G30" s="72"/>
      <c r="H30" s="72"/>
    </row>
    <row r="31" spans="1:8" ht="27" customHeight="1">
      <c r="A31" s="57" t="s">
        <v>17</v>
      </c>
      <c r="B31" s="45"/>
      <c r="C31" s="45"/>
      <c r="D31" s="84"/>
      <c r="E31" s="86">
        <f>SUM(E32:E39)</f>
        <v>7</v>
      </c>
      <c r="F31" s="84"/>
      <c r="G31" s="46"/>
      <c r="H31" s="46"/>
    </row>
    <row r="32" spans="1:8" ht="20.100000000000001" customHeight="1">
      <c r="A32" s="15" t="s">
        <v>18</v>
      </c>
      <c r="B32" s="36">
        <v>0</v>
      </c>
      <c r="C32" s="44">
        <v>1</v>
      </c>
      <c r="D32" s="59">
        <v>0</v>
      </c>
      <c r="E32" s="55">
        <v>1</v>
      </c>
      <c r="F32" s="59"/>
      <c r="G32" s="6" t="s">
        <v>82</v>
      </c>
      <c r="H32" s="89"/>
    </row>
    <row r="33" spans="1:8" ht="20.100000000000001" customHeight="1">
      <c r="A33" s="15" t="s">
        <v>19</v>
      </c>
      <c r="B33" s="36">
        <v>0</v>
      </c>
      <c r="C33" s="44">
        <v>0</v>
      </c>
      <c r="D33" s="59">
        <v>1</v>
      </c>
      <c r="E33" s="55">
        <v>3</v>
      </c>
      <c r="F33" s="59"/>
      <c r="G33" s="6" t="s">
        <v>82</v>
      </c>
      <c r="H33" s="88"/>
    </row>
    <row r="34" spans="1:8" ht="20.100000000000001" customHeight="1">
      <c r="A34" s="15" t="s">
        <v>20</v>
      </c>
      <c r="B34" s="36">
        <v>1</v>
      </c>
      <c r="C34" s="44">
        <v>0</v>
      </c>
      <c r="D34" s="59">
        <v>0</v>
      </c>
      <c r="E34" s="55">
        <v>1</v>
      </c>
      <c r="F34" s="59"/>
      <c r="G34" s="6" t="s">
        <v>82</v>
      </c>
      <c r="H34" s="89"/>
    </row>
    <row r="35" spans="1:8" ht="20.100000000000001" customHeight="1">
      <c r="A35" s="15" t="s">
        <v>21</v>
      </c>
      <c r="B35" s="36">
        <v>0</v>
      </c>
      <c r="C35" s="44">
        <v>0</v>
      </c>
      <c r="D35" s="59">
        <v>0</v>
      </c>
      <c r="E35" s="55">
        <v>0</v>
      </c>
      <c r="F35" s="59"/>
      <c r="G35" s="6" t="s">
        <v>82</v>
      </c>
      <c r="H35" s="89"/>
    </row>
    <row r="36" spans="1:8" ht="20.100000000000001" customHeight="1">
      <c r="A36" s="15" t="s">
        <v>22</v>
      </c>
      <c r="B36" s="36">
        <v>1</v>
      </c>
      <c r="C36" s="44">
        <v>0</v>
      </c>
      <c r="D36" s="59">
        <v>7</v>
      </c>
      <c r="E36" s="55">
        <v>1</v>
      </c>
      <c r="F36" s="59"/>
      <c r="G36" s="6" t="s">
        <v>82</v>
      </c>
      <c r="H36" s="88"/>
    </row>
    <row r="37" spans="1:8" ht="20.100000000000001" customHeight="1">
      <c r="A37" s="15" t="s">
        <v>23</v>
      </c>
      <c r="B37" s="36">
        <v>0</v>
      </c>
      <c r="C37" s="44">
        <v>0</v>
      </c>
      <c r="D37" s="59">
        <v>1</v>
      </c>
      <c r="E37" s="55">
        <v>0</v>
      </c>
      <c r="F37" s="59"/>
      <c r="G37" s="6" t="s">
        <v>82</v>
      </c>
      <c r="H37" s="88"/>
    </row>
    <row r="38" spans="1:8" ht="20.100000000000001" customHeight="1">
      <c r="A38" s="15" t="s">
        <v>24</v>
      </c>
      <c r="B38" s="36">
        <v>0</v>
      </c>
      <c r="C38" s="44">
        <v>0</v>
      </c>
      <c r="D38" s="59">
        <v>12</v>
      </c>
      <c r="E38" s="55">
        <v>1</v>
      </c>
      <c r="F38" s="59"/>
      <c r="G38" s="6" t="s">
        <v>82</v>
      </c>
      <c r="H38" s="88"/>
    </row>
    <row r="39" spans="1:8" ht="20.100000000000001" customHeight="1">
      <c r="A39" s="15" t="s">
        <v>25</v>
      </c>
      <c r="B39" s="36">
        <v>0</v>
      </c>
      <c r="C39" s="44">
        <v>1</v>
      </c>
      <c r="D39" s="59">
        <v>2</v>
      </c>
      <c r="E39" s="55">
        <v>0</v>
      </c>
      <c r="F39" s="59"/>
      <c r="G39" s="6" t="s">
        <v>82</v>
      </c>
      <c r="H39" s="89"/>
    </row>
    <row r="40" spans="1:8" ht="20.100000000000001" customHeight="1">
      <c r="A40" s="44"/>
      <c r="B40" s="44"/>
      <c r="C40" s="44"/>
      <c r="D40" s="59"/>
      <c r="E40" s="87"/>
      <c r="F40" s="59"/>
      <c r="G40" s="72"/>
      <c r="H40" s="72"/>
    </row>
    <row r="41" spans="1:8" ht="45" customHeight="1">
      <c r="A41" s="57" t="s">
        <v>92</v>
      </c>
      <c r="B41" s="57"/>
      <c r="C41" s="57"/>
      <c r="D41" s="84"/>
      <c r="E41" s="86">
        <f>SUM(E42:E53)</f>
        <v>736</v>
      </c>
      <c r="F41" s="84"/>
      <c r="G41" s="45"/>
      <c r="H41" s="45"/>
    </row>
    <row r="42" spans="1:8" ht="20.100000000000001" customHeight="1">
      <c r="A42" s="15" t="s">
        <v>26</v>
      </c>
      <c r="B42" s="36">
        <v>0</v>
      </c>
      <c r="C42" s="44">
        <v>4</v>
      </c>
      <c r="D42" s="59">
        <v>1</v>
      </c>
      <c r="E42" s="55">
        <v>0</v>
      </c>
      <c r="F42" s="59"/>
      <c r="G42" s="6" t="s">
        <v>82</v>
      </c>
      <c r="H42" s="88"/>
    </row>
    <row r="43" spans="1:8" ht="20.100000000000001" customHeight="1">
      <c r="A43" s="15" t="s">
        <v>27</v>
      </c>
      <c r="B43" s="36">
        <v>2</v>
      </c>
      <c r="C43" s="44">
        <v>0</v>
      </c>
      <c r="D43" s="59">
        <v>0</v>
      </c>
      <c r="E43" s="55">
        <v>0</v>
      </c>
      <c r="F43" s="59"/>
      <c r="G43" s="6" t="s">
        <v>82</v>
      </c>
      <c r="H43" s="88"/>
    </row>
    <row r="44" spans="1:8" ht="20.100000000000001" customHeight="1">
      <c r="A44" s="15" t="s">
        <v>28</v>
      </c>
      <c r="B44" s="36">
        <v>0</v>
      </c>
      <c r="C44" s="44">
        <v>1</v>
      </c>
      <c r="D44" s="59">
        <v>1</v>
      </c>
      <c r="E44" s="55">
        <v>1</v>
      </c>
      <c r="F44" s="59"/>
      <c r="G44" s="6" t="s">
        <v>82</v>
      </c>
      <c r="H44" s="88"/>
    </row>
    <row r="45" spans="1:8" ht="20.100000000000001" customHeight="1">
      <c r="A45" s="15" t="s">
        <v>29</v>
      </c>
      <c r="B45" s="36">
        <v>0</v>
      </c>
      <c r="C45" s="44">
        <v>0</v>
      </c>
      <c r="D45" s="59">
        <v>2</v>
      </c>
      <c r="E45" s="55">
        <v>0</v>
      </c>
      <c r="F45" s="59"/>
      <c r="G45" s="6" t="s">
        <v>82</v>
      </c>
      <c r="H45" s="88"/>
    </row>
    <row r="46" spans="1:8" ht="20.100000000000001" customHeight="1">
      <c r="A46" s="15" t="s">
        <v>30</v>
      </c>
      <c r="B46" s="36">
        <v>1</v>
      </c>
      <c r="C46" s="44">
        <v>0</v>
      </c>
      <c r="D46" s="59">
        <v>13</v>
      </c>
      <c r="E46" s="55">
        <v>1</v>
      </c>
      <c r="F46" s="59"/>
      <c r="G46" s="6" t="s">
        <v>82</v>
      </c>
      <c r="H46" s="88"/>
    </row>
    <row r="47" spans="1:8" ht="20.100000000000001" customHeight="1">
      <c r="A47" s="15" t="s">
        <v>31</v>
      </c>
      <c r="B47" s="36">
        <v>0</v>
      </c>
      <c r="C47" s="44">
        <v>0</v>
      </c>
      <c r="D47" s="59">
        <v>0</v>
      </c>
      <c r="E47" s="55">
        <v>0</v>
      </c>
      <c r="F47" s="59"/>
      <c r="G47" s="6" t="s">
        <v>82</v>
      </c>
      <c r="H47" s="88"/>
    </row>
    <row r="48" spans="1:8" ht="20.100000000000001" customHeight="1">
      <c r="A48" s="15" t="s">
        <v>32</v>
      </c>
      <c r="B48" s="36">
        <v>122</v>
      </c>
      <c r="C48" s="44">
        <v>353</v>
      </c>
      <c r="D48" s="59">
        <v>523</v>
      </c>
      <c r="E48" s="55">
        <v>733</v>
      </c>
      <c r="F48" s="59"/>
      <c r="G48" s="6" t="s">
        <v>82</v>
      </c>
      <c r="H48" s="88"/>
    </row>
    <row r="49" spans="1:8" ht="20.100000000000001" customHeight="1">
      <c r="A49" s="15" t="s">
        <v>33</v>
      </c>
      <c r="B49" s="36">
        <v>0</v>
      </c>
      <c r="C49" s="44">
        <v>0</v>
      </c>
      <c r="D49" s="59">
        <v>0</v>
      </c>
      <c r="E49" s="55">
        <v>0</v>
      </c>
      <c r="F49" s="59"/>
      <c r="G49" s="6" t="s">
        <v>82</v>
      </c>
      <c r="H49" s="89"/>
    </row>
    <row r="50" spans="1:8" ht="20.100000000000001" customHeight="1">
      <c r="A50" s="15" t="s">
        <v>34</v>
      </c>
      <c r="B50" s="36">
        <v>0</v>
      </c>
      <c r="C50" s="44">
        <v>0</v>
      </c>
      <c r="D50" s="59">
        <v>1</v>
      </c>
      <c r="E50" s="55">
        <v>0</v>
      </c>
      <c r="F50" s="59"/>
      <c r="G50" s="6" t="s">
        <v>82</v>
      </c>
      <c r="H50" s="88"/>
    </row>
    <row r="51" spans="1:8" ht="20.100000000000001" customHeight="1">
      <c r="A51" s="15" t="s">
        <v>35</v>
      </c>
      <c r="B51" s="36">
        <v>2</v>
      </c>
      <c r="C51" s="44">
        <v>0</v>
      </c>
      <c r="D51" s="59">
        <v>1</v>
      </c>
      <c r="E51" s="55">
        <v>0</v>
      </c>
      <c r="F51" s="59"/>
      <c r="G51" s="6" t="s">
        <v>82</v>
      </c>
      <c r="H51" s="88"/>
    </row>
    <row r="52" spans="1:8" ht="20.100000000000001" customHeight="1">
      <c r="A52" s="15" t="s">
        <v>36</v>
      </c>
      <c r="B52" s="36">
        <v>0</v>
      </c>
      <c r="C52" s="44">
        <v>0</v>
      </c>
      <c r="D52" s="59">
        <v>0</v>
      </c>
      <c r="E52" s="55">
        <v>0</v>
      </c>
      <c r="F52" s="59"/>
      <c r="G52" s="6" t="s">
        <v>82</v>
      </c>
      <c r="H52" s="89"/>
    </row>
    <row r="53" spans="1:8" ht="20.100000000000001" customHeight="1">
      <c r="A53" s="15" t="s">
        <v>37</v>
      </c>
      <c r="B53" s="36">
        <v>2</v>
      </c>
      <c r="C53" s="44">
        <v>2</v>
      </c>
      <c r="D53" s="59">
        <v>3</v>
      </c>
      <c r="E53" s="55">
        <v>1</v>
      </c>
      <c r="F53" s="59"/>
      <c r="G53" s="6" t="s">
        <v>82</v>
      </c>
      <c r="H53" s="88"/>
    </row>
    <row r="54" spans="1:8" ht="20.100000000000001" customHeight="1">
      <c r="A54" s="44"/>
      <c r="B54" s="44"/>
      <c r="C54" s="44"/>
      <c r="D54" s="59"/>
      <c r="E54" s="87"/>
      <c r="F54" s="59"/>
      <c r="G54" s="72"/>
      <c r="H54" s="72"/>
    </row>
    <row r="55" spans="1:8" ht="20.100000000000001" customHeight="1">
      <c r="A55" s="45" t="s">
        <v>38</v>
      </c>
      <c r="B55" s="45"/>
      <c r="C55" s="45"/>
      <c r="D55" s="84"/>
      <c r="E55" s="86">
        <f>SUM(E56:E61)</f>
        <v>3</v>
      </c>
      <c r="F55" s="84"/>
      <c r="G55" s="46"/>
      <c r="H55" s="46"/>
    </row>
    <row r="56" spans="1:8" ht="20.100000000000001" customHeight="1">
      <c r="A56" s="15" t="s">
        <v>39</v>
      </c>
      <c r="B56" s="36">
        <v>1</v>
      </c>
      <c r="C56" s="44">
        <v>1</v>
      </c>
      <c r="D56" s="59">
        <v>3</v>
      </c>
      <c r="E56" s="55">
        <v>2</v>
      </c>
      <c r="F56" s="59"/>
      <c r="G56" s="6" t="s">
        <v>82</v>
      </c>
      <c r="H56" s="89"/>
    </row>
    <row r="57" spans="1:8" ht="20.100000000000001" customHeight="1">
      <c r="A57" s="15" t="s">
        <v>40</v>
      </c>
      <c r="B57" s="36">
        <v>2</v>
      </c>
      <c r="C57" s="44">
        <v>0</v>
      </c>
      <c r="D57" s="59">
        <v>0</v>
      </c>
      <c r="E57" s="55">
        <v>0</v>
      </c>
      <c r="F57" s="59"/>
      <c r="G57" s="6" t="s">
        <v>82</v>
      </c>
      <c r="H57" s="89"/>
    </row>
    <row r="58" spans="1:8" ht="20.100000000000001" customHeight="1">
      <c r="A58" s="15" t="s">
        <v>41</v>
      </c>
      <c r="B58" s="36">
        <v>0</v>
      </c>
      <c r="C58" s="44">
        <v>0</v>
      </c>
      <c r="D58" s="59">
        <v>1</v>
      </c>
      <c r="E58" s="55">
        <v>0</v>
      </c>
      <c r="F58" s="59"/>
      <c r="G58" s="6" t="s">
        <v>82</v>
      </c>
      <c r="H58" s="88"/>
    </row>
    <row r="59" spans="1:8" ht="20.100000000000001" customHeight="1">
      <c r="A59" s="15" t="s">
        <v>42</v>
      </c>
      <c r="B59" s="36">
        <v>0</v>
      </c>
      <c r="C59" s="44">
        <v>0</v>
      </c>
      <c r="D59" s="59">
        <v>0</v>
      </c>
      <c r="E59" s="55">
        <v>0</v>
      </c>
      <c r="F59" s="59"/>
      <c r="G59" s="6" t="s">
        <v>82</v>
      </c>
      <c r="H59" s="89"/>
    </row>
    <row r="60" spans="1:8" ht="20.100000000000001" customHeight="1">
      <c r="A60" s="15" t="s">
        <v>43</v>
      </c>
      <c r="B60" s="36">
        <v>0</v>
      </c>
      <c r="C60" s="44">
        <v>0</v>
      </c>
      <c r="D60" s="59">
        <v>1</v>
      </c>
      <c r="E60" s="55">
        <v>0</v>
      </c>
      <c r="F60" s="59"/>
      <c r="G60" s="6" t="s">
        <v>82</v>
      </c>
      <c r="H60" s="88"/>
    </row>
    <row r="61" spans="1:8" ht="20.100000000000001" customHeight="1">
      <c r="A61" s="15" t="s">
        <v>44</v>
      </c>
      <c r="B61" s="36">
        <v>0</v>
      </c>
      <c r="C61" s="44">
        <v>0</v>
      </c>
      <c r="D61" s="59">
        <v>0</v>
      </c>
      <c r="E61" s="55">
        <v>1</v>
      </c>
      <c r="F61" s="59"/>
      <c r="G61" s="6" t="s">
        <v>82</v>
      </c>
      <c r="H61" s="88"/>
    </row>
    <row r="62" spans="1:8" ht="20.100000000000001" customHeight="1">
      <c r="A62" s="44"/>
      <c r="B62" s="44"/>
      <c r="C62" s="44"/>
      <c r="D62" s="59"/>
      <c r="E62" s="87"/>
      <c r="F62" s="59"/>
      <c r="G62" s="72"/>
      <c r="H62" s="72"/>
    </row>
    <row r="63" spans="1:8" ht="20.100000000000001" customHeight="1">
      <c r="A63" s="45" t="s">
        <v>45</v>
      </c>
      <c r="B63" s="45"/>
      <c r="C63" s="45"/>
      <c r="D63" s="84"/>
      <c r="E63" s="86">
        <f>SUM(E64:E68)</f>
        <v>10</v>
      </c>
      <c r="F63" s="84"/>
      <c r="G63" s="46"/>
      <c r="H63" s="46"/>
    </row>
    <row r="64" spans="1:8" ht="20.100000000000001" customHeight="1">
      <c r="A64" s="15" t="s">
        <v>47</v>
      </c>
      <c r="B64" s="36">
        <v>2</v>
      </c>
      <c r="C64" s="44">
        <v>0</v>
      </c>
      <c r="D64" s="59">
        <v>0</v>
      </c>
      <c r="E64" s="55">
        <v>3</v>
      </c>
      <c r="F64" s="59"/>
      <c r="G64" s="6" t="s">
        <v>82</v>
      </c>
      <c r="H64" s="88"/>
    </row>
    <row r="65" spans="1:8" ht="20.100000000000001" customHeight="1">
      <c r="A65" s="15" t="s">
        <v>50</v>
      </c>
      <c r="B65" s="36">
        <v>1</v>
      </c>
      <c r="C65" s="44">
        <v>1</v>
      </c>
      <c r="D65" s="59">
        <v>0</v>
      </c>
      <c r="E65" s="55">
        <v>2</v>
      </c>
      <c r="F65" s="59"/>
      <c r="G65" s="6" t="s">
        <v>82</v>
      </c>
      <c r="H65" s="89"/>
    </row>
    <row r="66" spans="1:8" ht="20.100000000000001" customHeight="1">
      <c r="A66" s="15" t="s">
        <v>49</v>
      </c>
      <c r="B66" s="36">
        <v>1</v>
      </c>
      <c r="C66" s="44">
        <v>6</v>
      </c>
      <c r="D66" s="59">
        <v>9</v>
      </c>
      <c r="E66" s="55">
        <v>2</v>
      </c>
      <c r="F66" s="59"/>
      <c r="G66" s="6" t="s">
        <v>82</v>
      </c>
      <c r="H66" s="88"/>
    </row>
    <row r="67" spans="1:8" ht="20.100000000000001" customHeight="1">
      <c r="A67" s="15" t="s">
        <v>48</v>
      </c>
      <c r="B67" s="36">
        <v>0</v>
      </c>
      <c r="C67" s="44">
        <v>0</v>
      </c>
      <c r="D67" s="59">
        <v>0</v>
      </c>
      <c r="E67" s="55">
        <v>1</v>
      </c>
      <c r="F67" s="59"/>
      <c r="G67" s="6" t="s">
        <v>82</v>
      </c>
      <c r="H67" s="89"/>
    </row>
    <row r="68" spans="1:8" ht="20.100000000000001" customHeight="1">
      <c r="A68" s="15" t="s">
        <v>46</v>
      </c>
      <c r="B68" s="36">
        <v>3</v>
      </c>
      <c r="C68" s="44">
        <v>4</v>
      </c>
      <c r="D68" s="59">
        <v>5</v>
      </c>
      <c r="E68" s="55">
        <v>2</v>
      </c>
      <c r="F68" s="59"/>
      <c r="G68" s="6" t="s">
        <v>82</v>
      </c>
      <c r="H68" s="88"/>
    </row>
    <row r="69" spans="1:8" ht="20.100000000000001" customHeight="1">
      <c r="A69" s="44"/>
      <c r="B69" s="44"/>
      <c r="C69" s="44"/>
      <c r="D69" s="59"/>
      <c r="E69" s="87"/>
      <c r="F69" s="59"/>
      <c r="G69" s="72"/>
      <c r="H69" s="72"/>
    </row>
    <row r="70" spans="1:8" ht="20.100000000000001" customHeight="1">
      <c r="A70" s="45" t="s">
        <v>51</v>
      </c>
      <c r="B70" s="45"/>
      <c r="C70" s="45"/>
      <c r="D70" s="84"/>
      <c r="E70" s="86">
        <v>1</v>
      </c>
      <c r="F70" s="84"/>
      <c r="G70" s="46"/>
      <c r="H70" s="46"/>
    </row>
    <row r="71" spans="1:8" ht="20.100000000000001" customHeight="1">
      <c r="A71" s="15" t="s">
        <v>54</v>
      </c>
      <c r="B71" s="36">
        <v>0</v>
      </c>
      <c r="C71" s="44">
        <v>0</v>
      </c>
      <c r="D71" s="59">
        <v>0</v>
      </c>
      <c r="E71" s="55">
        <v>0</v>
      </c>
      <c r="F71" s="59"/>
      <c r="G71" s="6" t="s">
        <v>82</v>
      </c>
      <c r="H71" s="89"/>
    </row>
    <row r="72" spans="1:8" ht="20.100000000000001" customHeight="1">
      <c r="A72" s="15" t="s">
        <v>52</v>
      </c>
      <c r="B72" s="36">
        <v>0</v>
      </c>
      <c r="C72" s="44">
        <v>0</v>
      </c>
      <c r="D72" s="59">
        <v>2</v>
      </c>
      <c r="E72" s="55">
        <v>1</v>
      </c>
      <c r="F72" s="59"/>
      <c r="G72" s="6" t="s">
        <v>82</v>
      </c>
      <c r="H72" s="88"/>
    </row>
    <row r="73" spans="1:8" ht="20.100000000000001" customHeight="1">
      <c r="A73" s="15" t="s">
        <v>53</v>
      </c>
      <c r="B73" s="36">
        <v>0</v>
      </c>
      <c r="C73" s="44">
        <v>0</v>
      </c>
      <c r="D73" s="59">
        <v>0</v>
      </c>
      <c r="E73" s="55">
        <v>0</v>
      </c>
      <c r="F73" s="59"/>
      <c r="G73" s="6" t="s">
        <v>82</v>
      </c>
      <c r="H73" s="89"/>
    </row>
    <row r="74" spans="1:8" ht="20.100000000000001" customHeight="1">
      <c r="A74" s="15" t="s">
        <v>56</v>
      </c>
      <c r="B74" s="36">
        <v>0</v>
      </c>
      <c r="C74" s="44">
        <v>0</v>
      </c>
      <c r="D74" s="59">
        <v>0</v>
      </c>
      <c r="E74" s="55">
        <v>0</v>
      </c>
      <c r="F74" s="59"/>
      <c r="G74" s="6" t="s">
        <v>82</v>
      </c>
      <c r="H74" s="88"/>
    </row>
    <row r="75" spans="1:8" ht="20.100000000000001" customHeight="1">
      <c r="A75" s="15" t="s">
        <v>57</v>
      </c>
      <c r="B75" s="36">
        <v>0</v>
      </c>
      <c r="C75" s="44">
        <v>0</v>
      </c>
      <c r="D75" s="59">
        <v>0</v>
      </c>
      <c r="E75" s="55">
        <v>0</v>
      </c>
      <c r="F75" s="59"/>
      <c r="G75" s="6" t="s">
        <v>82</v>
      </c>
      <c r="H75" s="89"/>
    </row>
    <row r="76" spans="1:8" ht="20.100000000000001" customHeight="1">
      <c r="A76" s="15" t="s">
        <v>55</v>
      </c>
      <c r="B76" s="36">
        <v>0</v>
      </c>
      <c r="C76" s="44">
        <v>0</v>
      </c>
      <c r="D76" s="59">
        <v>0</v>
      </c>
      <c r="E76" s="55">
        <v>0</v>
      </c>
      <c r="F76" s="59"/>
      <c r="G76" s="6" t="s">
        <v>82</v>
      </c>
      <c r="H76" s="89"/>
    </row>
    <row r="77" spans="1:8" ht="20.100000000000001" customHeight="1">
      <c r="A77" s="44"/>
      <c r="B77" s="44"/>
      <c r="C77" s="44"/>
      <c r="D77" s="59"/>
      <c r="E77" s="86"/>
      <c r="F77" s="59"/>
      <c r="G77" s="72"/>
      <c r="H77" s="72"/>
    </row>
    <row r="78" spans="1:8" ht="20.100000000000001" customHeight="1">
      <c r="A78" s="45" t="s">
        <v>90</v>
      </c>
      <c r="B78" s="45"/>
      <c r="C78" s="45"/>
      <c r="D78" s="58"/>
      <c r="E78" s="55">
        <v>3</v>
      </c>
      <c r="F78" s="58"/>
      <c r="G78" s="47"/>
      <c r="H78" s="47"/>
    </row>
    <row r="79" spans="1:8" ht="20.100000000000001" customHeight="1">
      <c r="A79" s="15" t="s">
        <v>58</v>
      </c>
      <c r="B79" s="36">
        <v>1</v>
      </c>
      <c r="C79" s="44">
        <v>0</v>
      </c>
      <c r="D79" s="59">
        <v>0</v>
      </c>
      <c r="E79" s="55">
        <v>1</v>
      </c>
      <c r="F79" s="59"/>
      <c r="G79" s="6" t="s">
        <v>82</v>
      </c>
      <c r="H79" s="89"/>
    </row>
    <row r="80" spans="1:8" ht="20.100000000000001" customHeight="1">
      <c r="A80" s="15" t="s">
        <v>59</v>
      </c>
      <c r="B80" s="36">
        <v>0</v>
      </c>
      <c r="C80" s="44">
        <v>0</v>
      </c>
      <c r="D80" s="59">
        <v>0</v>
      </c>
      <c r="E80" s="55">
        <v>0</v>
      </c>
      <c r="F80" s="59"/>
      <c r="G80" s="6" t="s">
        <v>82</v>
      </c>
      <c r="H80" s="88"/>
    </row>
    <row r="81" spans="1:12" ht="20.100000000000001" customHeight="1">
      <c r="A81" s="15" t="s">
        <v>60</v>
      </c>
      <c r="B81" s="36">
        <v>0</v>
      </c>
      <c r="C81" s="44">
        <v>0</v>
      </c>
      <c r="D81" s="59">
        <v>1</v>
      </c>
      <c r="E81" s="55">
        <v>2</v>
      </c>
      <c r="F81" s="59"/>
      <c r="G81" s="6" t="s">
        <v>82</v>
      </c>
      <c r="H81" s="89"/>
    </row>
    <row r="82" spans="1:12" ht="20.100000000000001" customHeight="1">
      <c r="A82" s="15" t="s">
        <v>61</v>
      </c>
      <c r="B82" s="36">
        <v>0</v>
      </c>
      <c r="C82" s="44">
        <v>0</v>
      </c>
      <c r="D82" s="59">
        <v>0</v>
      </c>
      <c r="E82" s="55">
        <v>0</v>
      </c>
      <c r="F82" s="59"/>
      <c r="G82" s="6" t="s">
        <v>82</v>
      </c>
      <c r="H82" s="89"/>
    </row>
    <row r="83" spans="1:12" ht="20.100000000000001" customHeight="1">
      <c r="A83" s="15" t="s">
        <v>62</v>
      </c>
      <c r="B83" s="36">
        <v>0</v>
      </c>
      <c r="C83" s="44">
        <v>0</v>
      </c>
      <c r="D83" s="59">
        <v>0</v>
      </c>
      <c r="E83" s="55">
        <v>0</v>
      </c>
      <c r="F83" s="59"/>
      <c r="G83" s="6" t="s">
        <v>82</v>
      </c>
      <c r="H83" s="89"/>
    </row>
    <row r="84" spans="1:12" ht="20.100000000000001" customHeight="1">
      <c r="A84" s="44"/>
      <c r="B84" s="44"/>
      <c r="C84" s="44"/>
      <c r="D84" s="59"/>
      <c r="E84" s="86"/>
      <c r="F84" s="59"/>
      <c r="G84" s="72"/>
      <c r="H84" s="72"/>
    </row>
    <row r="85" spans="1:12" ht="20.100000000000001" customHeight="1">
      <c r="A85" s="45" t="s">
        <v>63</v>
      </c>
      <c r="B85" s="45"/>
      <c r="C85" s="45"/>
      <c r="D85" s="58"/>
      <c r="E85" s="86">
        <v>0</v>
      </c>
      <c r="F85" s="58"/>
      <c r="G85" s="47"/>
      <c r="H85" s="47"/>
    </row>
    <row r="86" spans="1:12" ht="20.100000000000001" customHeight="1">
      <c r="A86" s="15" t="s">
        <v>64</v>
      </c>
      <c r="B86" s="36">
        <v>0</v>
      </c>
      <c r="C86" s="44">
        <v>2</v>
      </c>
      <c r="D86" s="59">
        <v>0</v>
      </c>
      <c r="E86" s="55">
        <v>0</v>
      </c>
      <c r="F86" s="59"/>
      <c r="G86" s="6" t="s">
        <v>82</v>
      </c>
      <c r="H86" s="88"/>
    </row>
    <row r="87" spans="1:12" ht="20.100000000000001" customHeight="1">
      <c r="A87" s="15" t="s">
        <v>65</v>
      </c>
      <c r="B87" s="36">
        <v>1</v>
      </c>
      <c r="C87" s="44">
        <v>6</v>
      </c>
      <c r="D87" s="59">
        <v>2</v>
      </c>
      <c r="E87" s="55">
        <v>0</v>
      </c>
      <c r="F87" s="59"/>
      <c r="G87" s="6" t="s">
        <v>82</v>
      </c>
      <c r="H87" s="88"/>
    </row>
    <row r="88" spans="1:12" ht="20.100000000000001" customHeight="1">
      <c r="A88" s="15" t="s">
        <v>66</v>
      </c>
      <c r="B88" s="36">
        <v>0</v>
      </c>
      <c r="C88" s="44">
        <v>0</v>
      </c>
      <c r="D88" s="59">
        <v>0</v>
      </c>
      <c r="E88" s="55">
        <v>0</v>
      </c>
      <c r="F88" s="59"/>
      <c r="G88" s="6" t="s">
        <v>82</v>
      </c>
      <c r="H88" s="88"/>
    </row>
    <row r="89" spans="1:12" ht="20.100000000000001" customHeight="1">
      <c r="A89" s="15" t="s">
        <v>67</v>
      </c>
      <c r="B89" s="36">
        <v>0</v>
      </c>
      <c r="C89" s="44">
        <v>2</v>
      </c>
      <c r="D89" s="59">
        <v>0</v>
      </c>
      <c r="E89" s="55">
        <v>0</v>
      </c>
      <c r="F89" s="59"/>
      <c r="G89" s="6" t="s">
        <v>82</v>
      </c>
      <c r="H89" s="89"/>
    </row>
    <row r="90" spans="1:12" ht="20.100000000000001" customHeight="1">
      <c r="A90" s="15" t="s">
        <v>68</v>
      </c>
      <c r="B90" s="36">
        <v>0</v>
      </c>
      <c r="C90" s="44">
        <v>0</v>
      </c>
      <c r="D90" s="59">
        <v>0</v>
      </c>
      <c r="E90" s="55">
        <v>0</v>
      </c>
      <c r="F90" s="59"/>
      <c r="G90" s="6" t="s">
        <v>82</v>
      </c>
      <c r="H90" s="89"/>
      <c r="L90" s="2" t="s">
        <v>69</v>
      </c>
    </row>
  </sheetData>
  <mergeCells count="9">
    <mergeCell ref="A6:H6"/>
    <mergeCell ref="A7:H7"/>
    <mergeCell ref="A9:H9"/>
    <mergeCell ref="A8:H8"/>
    <mergeCell ref="A1:H1"/>
    <mergeCell ref="A2:H2"/>
    <mergeCell ref="A3:H3"/>
    <mergeCell ref="A4:H4"/>
    <mergeCell ref="A5:H5"/>
  </mergeCells>
  <pageMargins left="0.51181102362204722" right="0.24" top="0.34" bottom="0.28000000000000003" header="0.17" footer="0.17"/>
  <pageSetup paperSize="9" scale="37" orientation="portrait" r:id="rId1"/>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26</vt:i4>
      </vt:variant>
      <vt:variant>
        <vt:lpstr>Intervalos nomeados</vt:lpstr>
      </vt:variant>
      <vt:variant>
        <vt:i4>13</vt:i4>
      </vt:variant>
    </vt:vector>
  </HeadingPairs>
  <TitlesOfParts>
    <vt:vector size="39" baseType="lpstr">
      <vt:lpstr>Orientações Gerais (2)</vt:lpstr>
      <vt:lpstr>indicador 1- Mort. Prematura</vt:lpstr>
      <vt:lpstr>Indicador 2-MIF investigad (2</vt:lpstr>
      <vt:lpstr>Indicador 3-Obitcom causa bas</vt:lpstr>
      <vt:lpstr>Indicador 4-Calendario de vaci</vt:lpstr>
      <vt:lpstr>Indicador-5 DCNI</vt:lpstr>
      <vt:lpstr>Indicador-6 Cura de MH</vt:lpstr>
      <vt:lpstr>Indicador - 7 Casos de Malaria </vt:lpstr>
      <vt:lpstr>Indicador 8-Sífilis Congen</vt:lpstr>
      <vt:lpstr>Indicador-9 Aids em &gt; 5 an (2</vt:lpstr>
      <vt:lpstr>Indicador-10 Amostra de agu (2</vt:lpstr>
      <vt:lpstr>Indicador 11-Exames citopato (2</vt:lpstr>
      <vt:lpstr>Indicador12-Mamagrafia</vt:lpstr>
      <vt:lpstr>Indicador 13-Parto Normal</vt:lpstr>
      <vt:lpstr>Indicador 14- gravidez na adole</vt:lpstr>
      <vt:lpstr>Indicador 15-Mortalidade Inf (2</vt:lpstr>
      <vt:lpstr>Indicador 16-óbitos investi (2</vt:lpstr>
      <vt:lpstr>Indicador 17- Cob.pop. Atb</vt:lpstr>
      <vt:lpstr>Indicador 18-Bolsa Familia </vt:lpstr>
      <vt:lpstr>Indicador19- Saude bucal</vt:lpstr>
      <vt:lpstr>Indicador-20 Munic Vigil San</vt:lpstr>
      <vt:lpstr>Indicador 21- CAPS</vt:lpstr>
      <vt:lpstr>Indicador-22 imóveis visitados</vt:lpstr>
      <vt:lpstr>Indicador-23 Agra ao trab noti</vt:lpstr>
      <vt:lpstr>Indicador  1E Tuberculose</vt:lpstr>
      <vt:lpstr>Indicador 2E Anti-HIV Tb</vt:lpstr>
      <vt:lpstr>'Indicador - 7 Casos de Malaria '!Area_de_impressao</vt:lpstr>
      <vt:lpstr>'Indicador 2E Anti-HIV Tb'!Area_de_impressao</vt:lpstr>
      <vt:lpstr>'Indicador 2-MIF investigad (2'!Area_de_impressao</vt:lpstr>
      <vt:lpstr>'Indicador 3-Obitcom causa bas'!Area_de_impressao</vt:lpstr>
      <vt:lpstr>'Indicador 4-Calendario de vaci'!Area_de_impressao</vt:lpstr>
      <vt:lpstr>'Indicador 8-Sífilis Congen'!Area_de_impressao</vt:lpstr>
      <vt:lpstr>'Indicador-10 Amostra de agu (2'!Area_de_impressao</vt:lpstr>
      <vt:lpstr>'Indicador19- Saude bucal'!Area_de_impressao</vt:lpstr>
      <vt:lpstr>'Indicador-20 Munic Vigil San'!Area_de_impressao</vt:lpstr>
      <vt:lpstr>'Indicador-22 imóveis visitados'!Area_de_impressao</vt:lpstr>
      <vt:lpstr>'Indicador-5 DCNI'!Area_de_impressao</vt:lpstr>
      <vt:lpstr>'Indicador-9 Aids em &gt; 5 an (2'!Area_de_impressao</vt:lpstr>
      <vt:lpstr>'Orientações Gerais (2)'!Area_de_impressao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g000109-0a</dc:creator>
  <cp:lastModifiedBy>Priscilla Soares Lacerda Carvalho</cp:lastModifiedBy>
  <cp:lastPrinted>2018-04-24T03:15:09Z</cp:lastPrinted>
  <dcterms:created xsi:type="dcterms:W3CDTF">2016-01-25T16:41:05Z</dcterms:created>
  <dcterms:modified xsi:type="dcterms:W3CDTF">2018-05-09T21:03:24Z</dcterms:modified>
</cp:coreProperties>
</file>