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_2022\4. NC\2.NC\5. COMISSÕES\1. CPC\5.3. EDITAIS\EDITAL Nº 003-2021- EXAMES DIAGÓSTICO\"/>
    </mc:Choice>
  </mc:AlternateContent>
  <bookViews>
    <workbookView xWindow="0" yWindow="0" windowWidth="21600" windowHeight="9735"/>
  </bookViews>
  <sheets>
    <sheet name="LOT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H77" i="1" s="1"/>
  <c r="G78" i="1"/>
  <c r="H78" i="1" s="1"/>
  <c r="G110" i="1"/>
  <c r="H110" i="1" s="1"/>
  <c r="G103" i="1"/>
  <c r="H103" i="1" s="1"/>
  <c r="G108" i="1"/>
  <c r="H108" i="1" s="1"/>
  <c r="G117" i="1"/>
  <c r="H117" i="1" s="1"/>
  <c r="G118" i="1"/>
  <c r="H118" i="1" s="1"/>
  <c r="G97" i="1"/>
  <c r="H97" i="1" s="1"/>
  <c r="G107" i="1"/>
  <c r="H107" i="1" s="1"/>
  <c r="G96" i="1"/>
  <c r="H96" i="1" s="1"/>
  <c r="G87" i="1"/>
  <c r="H87" i="1" s="1"/>
  <c r="G94" i="1"/>
  <c r="H94" i="1" s="1"/>
  <c r="G99" i="1"/>
  <c r="H99" i="1" s="1"/>
  <c r="G122" i="1"/>
  <c r="H122" i="1" s="1"/>
  <c r="G123" i="1"/>
  <c r="H123" i="1" s="1"/>
  <c r="G88" i="1"/>
  <c r="H88" i="1" s="1"/>
  <c r="G89" i="1"/>
  <c r="H89" i="1" s="1"/>
  <c r="G90" i="1"/>
  <c r="H90" i="1" s="1"/>
  <c r="G102" i="1"/>
  <c r="H102" i="1" s="1"/>
  <c r="G106" i="1"/>
  <c r="H106" i="1" s="1"/>
  <c r="G76" i="1"/>
  <c r="H76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91" i="1"/>
  <c r="H91" i="1" s="1"/>
  <c r="G92" i="1"/>
  <c r="H92" i="1" s="1"/>
  <c r="G93" i="1"/>
  <c r="H93" i="1" s="1"/>
  <c r="G95" i="1"/>
  <c r="H95" i="1" s="1"/>
  <c r="G98" i="1"/>
  <c r="H98" i="1" s="1"/>
  <c r="G100" i="1"/>
  <c r="H100" i="1" s="1"/>
  <c r="G101" i="1"/>
  <c r="H101" i="1" s="1"/>
  <c r="G104" i="1"/>
  <c r="H104" i="1" s="1"/>
  <c r="G105" i="1"/>
  <c r="H105" i="1" s="1"/>
  <c r="G109" i="1"/>
  <c r="H109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9" i="1"/>
  <c r="H119" i="1" s="1"/>
  <c r="G120" i="1"/>
  <c r="H120" i="1" s="1"/>
  <c r="G121" i="1"/>
  <c r="H121" i="1" s="1"/>
  <c r="G124" i="1"/>
  <c r="H124" i="1" s="1"/>
  <c r="G125" i="1"/>
  <c r="H125" i="1" s="1"/>
  <c r="G126" i="1" l="1"/>
  <c r="F241" i="1" l="1"/>
  <c r="G375" i="1" l="1"/>
  <c r="G376" i="1" l="1"/>
  <c r="G377" i="1" l="1"/>
  <c r="F212" i="1" l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57" i="1"/>
  <c r="F187" i="1" l="1"/>
  <c r="G157" i="1"/>
  <c r="F288" i="1"/>
  <c r="G288" i="1" s="1"/>
  <c r="G289" i="1" s="1"/>
  <c r="F295" i="1"/>
  <c r="G295" i="1" s="1"/>
  <c r="F281" i="1"/>
  <c r="G281" i="1" s="1"/>
  <c r="F280" i="1"/>
  <c r="G280" i="1" s="1"/>
  <c r="G187" i="1" l="1"/>
  <c r="G282" i="1"/>
  <c r="F289" i="1"/>
  <c r="F282" i="1"/>
  <c r="H377" i="1"/>
  <c r="H376" i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338" i="1"/>
  <c r="G338" i="1" s="1"/>
  <c r="F339" i="1"/>
  <c r="G339" i="1" s="1"/>
  <c r="F340" i="1"/>
  <c r="G340" i="1" s="1"/>
  <c r="F341" i="1"/>
  <c r="G341" i="1" s="1"/>
  <c r="F342" i="1"/>
  <c r="G342" i="1" s="1"/>
  <c r="F343" i="1"/>
  <c r="G343" i="1" s="1"/>
  <c r="F344" i="1"/>
  <c r="G344" i="1" s="1"/>
  <c r="F345" i="1"/>
  <c r="G345" i="1" s="1"/>
  <c r="F346" i="1"/>
  <c r="G346" i="1" s="1"/>
  <c r="F347" i="1"/>
  <c r="G347" i="1" s="1"/>
  <c r="F348" i="1"/>
  <c r="G348" i="1" s="1"/>
  <c r="F349" i="1"/>
  <c r="G349" i="1" s="1"/>
  <c r="F350" i="1"/>
  <c r="G350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357" i="1"/>
  <c r="G357" i="1" s="1"/>
  <c r="F358" i="1"/>
  <c r="G358" i="1" s="1"/>
  <c r="F359" i="1"/>
  <c r="G359" i="1" s="1"/>
  <c r="F360" i="1"/>
  <c r="G360" i="1" s="1"/>
  <c r="F361" i="1"/>
  <c r="G361" i="1" s="1"/>
  <c r="F362" i="1"/>
  <c r="G362" i="1" s="1"/>
  <c r="F363" i="1"/>
  <c r="G363" i="1" s="1"/>
  <c r="F364" i="1"/>
  <c r="G364" i="1" s="1"/>
  <c r="F365" i="1"/>
  <c r="G365" i="1" s="1"/>
  <c r="F366" i="1"/>
  <c r="G366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256" i="1"/>
  <c r="G256" i="1" s="1"/>
  <c r="F257" i="1"/>
  <c r="G257" i="1" s="1"/>
  <c r="F258" i="1"/>
  <c r="G258" i="1" s="1"/>
  <c r="F259" i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G259" i="1" l="1"/>
  <c r="G378" i="1"/>
  <c r="H375" i="1"/>
  <c r="H378" i="1" s="1"/>
  <c r="G367" i="1"/>
  <c r="F367" i="1"/>
  <c r="G137" i="1" l="1"/>
  <c r="H137" i="1" s="1"/>
  <c r="G138" i="1"/>
  <c r="H138" i="1" s="1"/>
  <c r="G139" i="1"/>
  <c r="H139" i="1" s="1"/>
  <c r="G135" i="1" l="1"/>
  <c r="H135" i="1" s="1"/>
  <c r="F254" i="1"/>
  <c r="G254" i="1" s="1"/>
  <c r="F255" i="1"/>
  <c r="F274" i="1" l="1"/>
  <c r="G255" i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19" i="1"/>
  <c r="G219" i="1" s="1"/>
  <c r="F242" i="1"/>
  <c r="G242" i="1" s="1"/>
  <c r="F243" i="1"/>
  <c r="G243" i="1" s="1"/>
  <c r="F244" i="1"/>
  <c r="G244" i="1" s="1"/>
  <c r="F245" i="1"/>
  <c r="G245" i="1" s="1"/>
  <c r="G241" i="1"/>
  <c r="G274" i="1" l="1"/>
  <c r="G246" i="1"/>
  <c r="G234" i="1"/>
  <c r="F234" i="1"/>
  <c r="F246" i="1"/>
  <c r="F196" i="1"/>
  <c r="F195" i="1"/>
  <c r="G195" i="1" l="1"/>
  <c r="F197" i="1"/>
  <c r="G196" i="1"/>
  <c r="G212" i="1"/>
  <c r="F204" i="1"/>
  <c r="G204" i="1" s="1"/>
  <c r="G148" i="1"/>
  <c r="H148" i="1" s="1"/>
  <c r="G149" i="1"/>
  <c r="H149" i="1" s="1"/>
  <c r="G147" i="1"/>
  <c r="G197" i="1" l="1"/>
  <c r="G150" i="1"/>
  <c r="F205" i="1"/>
  <c r="G205" i="1"/>
  <c r="H147" i="1"/>
  <c r="H150" i="1" s="1"/>
  <c r="G136" i="1"/>
  <c r="G134" i="1"/>
  <c r="G61" i="1"/>
  <c r="H61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54" i="1"/>
  <c r="G140" i="1" l="1"/>
  <c r="H136" i="1"/>
  <c r="H54" i="1"/>
  <c r="H69" i="1" s="1"/>
  <c r="G69" i="1"/>
  <c r="H134" i="1"/>
  <c r="G5" i="1"/>
  <c r="G22" i="1" s="1"/>
  <c r="H22" i="1" s="1"/>
  <c r="G6" i="1"/>
  <c r="G23" i="1" s="1"/>
  <c r="H23" i="1" s="1"/>
  <c r="G8" i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9" i="1"/>
  <c r="G45" i="1" s="1"/>
  <c r="H45" i="1" s="1"/>
  <c r="G30" i="1"/>
  <c r="G46" i="1" s="1"/>
  <c r="H46" i="1" s="1"/>
  <c r="G32" i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H140" i="1" l="1"/>
  <c r="H126" i="1"/>
  <c r="H8" i="1"/>
  <c r="H24" i="1" s="1"/>
  <c r="G24" i="1"/>
  <c r="G47" i="1"/>
  <c r="H32" i="1"/>
  <c r="H47" i="1" s="1"/>
</calcChain>
</file>

<file path=xl/sharedStrings.xml><?xml version="1.0" encoding="utf-8"?>
<sst xmlns="http://schemas.openxmlformats.org/spreadsheetml/2006/main" count="710" uniqueCount="547">
  <si>
    <t xml:space="preserve"> Nome do Procedimento</t>
  </si>
  <si>
    <t>Códigos SIGTAP</t>
  </si>
  <si>
    <t>TOTAL</t>
  </si>
  <si>
    <t>Oferta minima do Lote por mês</t>
  </si>
  <si>
    <t>Lote 3 - Procedimentos de Ultrassonografias</t>
  </si>
  <si>
    <t>-</t>
  </si>
  <si>
    <t>0,2% Exames com CONTRASTE</t>
  </si>
  <si>
    <t>10 % Exames com SEDAÇÃO</t>
  </si>
  <si>
    <t>Lote 2 - Procedimentos de Ressonancia Magnetica</t>
  </si>
  <si>
    <t>Lote 1 - Procedimentos de Tomografia Computadorizada</t>
  </si>
  <si>
    <t>0206010010</t>
  </si>
  <si>
    <t>0206010028</t>
  </si>
  <si>
    <t>0206010036</t>
  </si>
  <si>
    <t>0206010044</t>
  </si>
  <si>
    <t>0206010052</t>
  </si>
  <si>
    <t>0206010060</t>
  </si>
  <si>
    <t>0206010079</t>
  </si>
  <si>
    <t>0206010087</t>
  </si>
  <si>
    <t>0206020015</t>
  </si>
  <si>
    <t>0206020023</t>
  </si>
  <si>
    <t>0206020031</t>
  </si>
  <si>
    <t>0206030010</t>
  </si>
  <si>
    <t>0206030029</t>
  </si>
  <si>
    <t>0206030037</t>
  </si>
  <si>
    <t>TOMOGRAFIA COMPUTADORIZADA DE COLUNA CERVICAL C/ OU S/ CONTRASTE</t>
  </si>
  <si>
    <t>TOMOGRAFIA COMPUTADORIZADA DE COLUNA LOMBO-SACRA C/ OU S/ CONTRASTE</t>
  </si>
  <si>
    <t>TOMOGRAFIA COMPUTADORIZADA DE COLUNA TORACICA C/ OU S/ CONTRASTE</t>
  </si>
  <si>
    <t>TOMOGRAFIA COMPUTADORIZADA DE FACE / SEIOS DA FACE / ARTICULACOES TEMPORO-MANDIBULARES</t>
  </si>
  <si>
    <t>TOMOGRAFIA COMPUTADORIZADA DO PESCOCO</t>
  </si>
  <si>
    <t>TOMOGRAFIA COMPUTADORIZADA DE SELA TURCICA</t>
  </si>
  <si>
    <t>TOMOGRAFIA COMPUTADORIZADA DO CRANIO</t>
  </si>
  <si>
    <t>TOMOMIELOGRAFIA COMPUTADORIZADA</t>
  </si>
  <si>
    <t>TOMOGRAFIA COMPUTADORIZADA DE ARTICULACOES DE MEMBRO SUPERIOR</t>
  </si>
  <si>
    <t>TOMOGRAFIA COMPUTADORIZADA DE SEGMENTOS APENDICULARES - (BRACO, ANTEBRAÇO, MÃO, COXA, PERNA, PÉ)</t>
  </si>
  <si>
    <t>TOMOGRAFIA COMPUTADORIZADA DE TORAX</t>
  </si>
  <si>
    <t>TOMOGRAFIA COMPUTADORIZADA DE ABDOMEN SUPERIOR</t>
  </si>
  <si>
    <t>TOMOGRAFIA COMPUTADORIZADA DE ARTICULACOES DE MEMBRO INFERIOR</t>
  </si>
  <si>
    <t>TOMOGRAFIA COMPUTADORIZADA DE PELVE / BACIA / ABDOMEN INFERIOR</t>
  </si>
  <si>
    <t>% da Oferta</t>
  </si>
  <si>
    <t>Valor Tabela SUS R$</t>
  </si>
  <si>
    <t>ITEM</t>
  </si>
  <si>
    <t>Qtd. de Oferta para SUS</t>
  </si>
  <si>
    <t>Valor Complemento Estadual</t>
  </si>
  <si>
    <t>Valor Complemento Estadual R$</t>
  </si>
  <si>
    <t>VL Estimado / Mês (R$)</t>
  </si>
  <si>
    <t>SEDAÇÃO - PORTE ANESTÉSICO - 3</t>
  </si>
  <si>
    <t>PUNÇÃO PARA INTRODUÇÃO / CONTRASTE</t>
  </si>
  <si>
    <t>0207010013</t>
  </si>
  <si>
    <t>0207010021</t>
  </si>
  <si>
    <t>0207010030</t>
  </si>
  <si>
    <t>0207010048</t>
  </si>
  <si>
    <t>0207010056</t>
  </si>
  <si>
    <t>0207020027</t>
  </si>
  <si>
    <t>0207020035</t>
  </si>
  <si>
    <t>0207030014</t>
  </si>
  <si>
    <t>0207030022</t>
  </si>
  <si>
    <t>0207030030</t>
  </si>
  <si>
    <t>0207030049</t>
  </si>
  <si>
    <t>0207010064</t>
  </si>
  <si>
    <t>0207010072</t>
  </si>
  <si>
    <t>ULTRASSONOGRAFIA DE ABDOMEN SUPERIOR</t>
  </si>
  <si>
    <t>ULTRASSONOGRAFIA DE ABDOMEN TOTAL</t>
  </si>
  <si>
    <t>ULTRASSONOGRAFIA DE ARTICULACAO</t>
  </si>
  <si>
    <t>0205020038</t>
  </si>
  <si>
    <t>0205020046</t>
  </si>
  <si>
    <t>0205020062</t>
  </si>
  <si>
    <t>0205020070</t>
  </si>
  <si>
    <t>0205020097</t>
  </si>
  <si>
    <t>0205020127</t>
  </si>
  <si>
    <t>0205020135</t>
  </si>
  <si>
    <t>0205020160</t>
  </si>
  <si>
    <t>0205020186</t>
  </si>
  <si>
    <t>0205020100</t>
  </si>
  <si>
    <t>0205020119</t>
  </si>
  <si>
    <t>0205010040</t>
  </si>
  <si>
    <t>0205020178</t>
  </si>
  <si>
    <t>0205020054</t>
  </si>
  <si>
    <t>Lote 4 - Procedimentos de Medicina Núclear in vivo</t>
  </si>
  <si>
    <t>ANGIORESSONANCIA CEREBRAL</t>
  </si>
  <si>
    <t>RESSONANCIA MAGNETICA DE ARTICULACAO TEMPORO-MANDIBULAR (BILATERAL)</t>
  </si>
  <si>
    <t>RESSONANCIA MAGNETICA DE COLUNA CERVICAL/PESCOÇO</t>
  </si>
  <si>
    <t>RESSONANCIA MAGNETICA DE COLUNA LOMBO-SACRA</t>
  </si>
  <si>
    <t>RESSONANCIA MAGNETICA DE COLUNA TORACICA</t>
  </si>
  <si>
    <t>RESSONANCIA MAGNETICA DE MEMBRO SUPERIOR (UNILATERAL)</t>
  </si>
  <si>
    <t>RESSONANCIA MAGNETICA DE TORAX</t>
  </si>
  <si>
    <t>RESSONANCIA MAGNETICA DE ABDOMEN SUPERIOR</t>
  </si>
  <si>
    <t>RESSONANCIA MAGNETICA DE BACIA / PELVE / ABDOMEN INFERIOR</t>
  </si>
  <si>
    <t>RESSONANCIA MAGNETICA DE MEMBRO INFERIOR (UNILATERAL)</t>
  </si>
  <si>
    <t>RESSONANCIA MAGNETICA DE VIAS BILIARES/COLANGIORRESSONANCIA</t>
  </si>
  <si>
    <t>RESSONANCIA MAGNETICA DE CRANIO</t>
  </si>
  <si>
    <t>RESSONANCIA MAGNETICA DE SELA TURCICA</t>
  </si>
  <si>
    <t>ULTRASSONOGRAFIA DE BOLSA ESCROTAL</t>
  </si>
  <si>
    <t>ULTRASSONOGRAFIA MAMARIA BILATERAL</t>
  </si>
  <si>
    <t>ULTRASSONOGRAFIA DE TIREOIDE</t>
  </si>
  <si>
    <t>ULTRASSONOGRAFIA DE TORAX (EXTRACARDIACA)</t>
  </si>
  <si>
    <t>ULTRASSONOGRAFIA PELVICA (GINECOLOGICA)</t>
  </si>
  <si>
    <t>ULTRASSONOGRAFIA TRANSVAGINAL</t>
  </si>
  <si>
    <t>ULTRASSONOGRAFIA DE PROSTATA POR VIA ABDOMINAL</t>
  </si>
  <si>
    <t>ULTRASSONOGRAFIA DE PROSTATA (VIA TRANSRETAL)</t>
  </si>
  <si>
    <t>ULTRASSONOGRAFIA DOPPLER COLORIDO DE VASOS</t>
  </si>
  <si>
    <t>ULTRASSONOGRAFIA TRANSFONTANELA</t>
  </si>
  <si>
    <t>ULTRASSONOGRAFIA DE APARELHO URINARIO</t>
  </si>
  <si>
    <t>0205020143</t>
  </si>
  <si>
    <t>ULTRASSONOGRAFIA OBSTETRICA</t>
  </si>
  <si>
    <t>0208010025</t>
  </si>
  <si>
    <t>0208010033</t>
  </si>
  <si>
    <t>0208030018</t>
  </si>
  <si>
    <t>0208030026</t>
  </si>
  <si>
    <t>0208040102</t>
  </si>
  <si>
    <t>0208040056</t>
  </si>
  <si>
    <t>0208070036</t>
  </si>
  <si>
    <t>0208070044</t>
  </si>
  <si>
    <t>0208020039</t>
  </si>
  <si>
    <t>0208020055</t>
  </si>
  <si>
    <t>0208020063</t>
  </si>
  <si>
    <t>0208020071</t>
  </si>
  <si>
    <t>0208020110</t>
  </si>
  <si>
    <t>0208030042</t>
  </si>
  <si>
    <t>0208040030</t>
  </si>
  <si>
    <t>0208040080</t>
  </si>
  <si>
    <t>0208040099</t>
  </si>
  <si>
    <t>0208050035</t>
  </si>
  <si>
    <t>0208050043</t>
  </si>
  <si>
    <t>0208060014</t>
  </si>
  <si>
    <t>0208080040</t>
  </si>
  <si>
    <t>0208090010</t>
  </si>
  <si>
    <t>CINTILOGRAFIA DE MIOCARDIO P/ AVALIACAO DA PERFUSAO EM SITUACAO DE ESTRESSE (MINIMO 3 PROJECOES)</t>
  </si>
  <si>
    <t>CINTILOGRAFIA DE MIOCARDIO P/ AVALIACAO DA PERFUSAO EM SITUACAO DE REPOUSO (MINIMO 3 PROJECOES)</t>
  </si>
  <si>
    <t>CINTILOGRAFIA DE PARATIREOIDES</t>
  </si>
  <si>
    <t>ESTUDO RENAL DINAMICO C/ OU S/ DIURETICO</t>
  </si>
  <si>
    <t>CINTILOGRAFIA RENAL/RENOGRAMA (QUALITATIVA E/OU QUANTITATIVA)</t>
  </si>
  <si>
    <t>CINTILOGRAFIA DE PULMAO POR INALACAO (MINIMO 2 PROJECOES)</t>
  </si>
  <si>
    <t>CINTILOGRAFIA DE PULMAO POR PERFUSAO (MINIMO 4 PROJECOES)</t>
  </si>
  <si>
    <t>CINTILOGRAFIA DE GLANDULAS SALIVARES C/ OU S/ ESTIMULO</t>
  </si>
  <si>
    <t>CINTILOGRAFIA P/ ESTUDO DE TRANSITO ESOFAGICO (LIQUIDO)</t>
  </si>
  <si>
    <t>CINTILOGRAFIA P/ ESTUDO DE TRANSITO ESOFAGICO (SEMI-SOLIDO)</t>
  </si>
  <si>
    <t>CINTILOGRAFIA P/ ESTUDO DE TRANSITO GASTRICO</t>
  </si>
  <si>
    <t>CINTILOGRAFIA P/ PESQUISA DE REFLUXO GASTRO-ESOFAGICO</t>
  </si>
  <si>
    <t>CINTILOGRAFIA P/ PESQUISA DO CORPO INTEIRO</t>
  </si>
  <si>
    <t>CINTILOGRAFIA DE TESTICULO E BOLSA ESCROTAL</t>
  </si>
  <si>
    <t>DETERMINACAO DE FILTRACAO GLOMERULAR</t>
  </si>
  <si>
    <t>DETERMINACAO DE FLUXO PLASMATICO RENAL</t>
  </si>
  <si>
    <t>CINTILOGRAFIA DE SEGMENTO OSSEO C/ GALIO 67</t>
  </si>
  <si>
    <t>CINTILOGRAFIA DE PERFUSAO CEREBRAL C/ TALIO (SPCTO)</t>
  </si>
  <si>
    <t>LINFOCINTILOGRAFIA</t>
  </si>
  <si>
    <t>CINTILOGRAFIA DE CORPO INTEIRO C/ GALIO 67 P/ PESQUISA DE NEOPLASIAS</t>
  </si>
  <si>
    <t>Lote 6 - Procedimentos Diagnostigo por Endoscopia</t>
  </si>
  <si>
    <t>Lote 7 - Procedimentos de Diagnostico em Otorrinolaringologia</t>
  </si>
  <si>
    <t>Lote 9 - Procedimentos Diagnostigo em Pneumologia</t>
  </si>
  <si>
    <t>Lote 10 - Procedimentos Diagnostigo em Neurologia</t>
  </si>
  <si>
    <t>Lote 8 - Procedimentos de Urgencia Ambulatorial /Hospital Dia em Otorrinolaringologia</t>
  </si>
  <si>
    <t>0301010048</t>
  </si>
  <si>
    <t>0302010017</t>
  </si>
  <si>
    <t>0302010025</t>
  </si>
  <si>
    <t>0302040013</t>
  </si>
  <si>
    <t>0302040021</t>
  </si>
  <si>
    <t>0302040030</t>
  </si>
  <si>
    <t>0302040048</t>
  </si>
  <si>
    <t>0302040056</t>
  </si>
  <si>
    <t>0302050019</t>
  </si>
  <si>
    <t>0302050027</t>
  </si>
  <si>
    <t>0302060014</t>
  </si>
  <si>
    <t>0302060022</t>
  </si>
  <si>
    <t>0302060030</t>
  </si>
  <si>
    <t>0302060049</t>
  </si>
  <si>
    <t>0302060057</t>
  </si>
  <si>
    <t>ATENDIMENTO FISIOTERAPÊUTICO EM PACIENTE NO PRÉ/PËS CIRURGIAS UROGINECOLËGICAS</t>
  </si>
  <si>
    <t>ATENDIMENTO FISIOTERAPÊUTICO EM PACIENTES C/ DISFUNÃÕES UROGINECOLËGICAS</t>
  </si>
  <si>
    <t>ATENDIMENTO FISIOTERAPÊUTICO EM PACIENTE COM TRANSTORNO RESPIRATËRIO COM COMPLICAÃÕES SISTÊMICAS</t>
  </si>
  <si>
    <t>ATENDIMENTO FISIOTERAPÊUTICO EM PACIENTE COM TRANSTORNO RESPIRATËRIO SEM COMPLICAÃÕES SISTÊMICAS</t>
  </si>
  <si>
    <t>ATENDIMENTO FISIOTERAPÊUTICO EM PACIENTE COM TRANSTORNO CLÍNICO CARDIOVASCULAR</t>
  </si>
  <si>
    <t>ATENDIMENTO FISIOTERAPÊUTICO EM PACIENTE PRÉ/PËS CIRURGIA CARDIOVASCULAR</t>
  </si>
  <si>
    <t>ATENDIMENTO FISIOTERAPÊUTICO NAS DISFUNÃÕES VASCULARES PERIFÉRICAS</t>
  </si>
  <si>
    <t>ATENDIMENTO FISIOTERAPÊUTICO EM PACIENTES NO PRÉ E PËS-OPERATËRIO NAS DISFUNÃÕES MÚSCULO ESQUE</t>
  </si>
  <si>
    <t>ATENDIMENTO FISIOTERAPÊUTICO NAS ALTERAÃÕES MOTORAS</t>
  </si>
  <si>
    <t>ATENDIMENTO FISIOTERAPÊUTICO EM PACIENTES COM DISTÚRBIOS NEURO-CINÉTICO-FUNCIONAIS SEM COMPLICAÃ</t>
  </si>
  <si>
    <t>ATENDIMENTO FISIOTERAPÊUTICO EM PACIENTES COM DISTÚRBIOS NEURO-CINÉTICO-FUNCIONAIS COM COMPLICAÃ</t>
  </si>
  <si>
    <t>ATENDIMENTO FISIOTERAPÊUTICO NAS DESORDENS DO DESENVOLVIMENTO NEURO MOTOR</t>
  </si>
  <si>
    <t>ATENDIMENTO FISIOTERAPÊUTICO EM PACIENTE C/ COMPROMETIMENTO COGNITIVO</t>
  </si>
  <si>
    <t>ATENDIMENTO FISIOTERAPÊUTICO EM PACIENTE NO PRÉ/PËS-OPERATËRIO DE NEUROCIRURGIA</t>
  </si>
  <si>
    <r>
      <t>CONSULTA DE PROFISSIONAIS DE NIVEL SUPERIOR NA ATENÇÃO ESPECIALIZADA (EXCETO MÉDICO)-</t>
    </r>
    <r>
      <rPr>
        <b/>
        <sz val="9"/>
        <rFont val="Calibri"/>
        <family val="2"/>
        <scheme val="minor"/>
      </rPr>
      <t>FISIOTERAPIA</t>
    </r>
  </si>
  <si>
    <t>0301010072</t>
  </si>
  <si>
    <t>0209040041</t>
  </si>
  <si>
    <t>0209040025</t>
  </si>
  <si>
    <t>0211050113</t>
  </si>
  <si>
    <t>0211070025</t>
  </si>
  <si>
    <t>0211070041</t>
  </si>
  <si>
    <t>0211070050</t>
  </si>
  <si>
    <t>0211070092</t>
  </si>
  <si>
    <t>0211070351</t>
  </si>
  <si>
    <t>0211070033</t>
  </si>
  <si>
    <t>0211070068</t>
  </si>
  <si>
    <t>0211070076</t>
  </si>
  <si>
    <t>0211070084</t>
  </si>
  <si>
    <t>0211070106</t>
  </si>
  <si>
    <t>0211070114</t>
  </si>
  <si>
    <t>0211070122</t>
  </si>
  <si>
    <t>0211070149</t>
  </si>
  <si>
    <t>0211070157</t>
  </si>
  <si>
    <t>0211070203</t>
  </si>
  <si>
    <t>0211070211</t>
  </si>
  <si>
    <t>0211070238</t>
  </si>
  <si>
    <t>0211070246</t>
  </si>
  <si>
    <t>0211070262</t>
  </si>
  <si>
    <t>0211070270</t>
  </si>
  <si>
    <t>0211070289</t>
  </si>
  <si>
    <t>0211070335</t>
  </si>
  <si>
    <t>0211070343</t>
  </si>
  <si>
    <t>0211070360</t>
  </si>
  <si>
    <t>CONSULTA MÉDICA ESPECIALIZADA EM OTORRINILARINGOLOGIA</t>
  </si>
  <si>
    <t>VIDEOLARINGOSCOPIA</t>
  </si>
  <si>
    <t>LARINGOSCOPIA (Fibronasolaringoscopia)</t>
  </si>
  <si>
    <t>POTENCIAL EVOCADO AUDITIVO</t>
  </si>
  <si>
    <t>AUDIOMETRIA DE REFORCO VISUAL (VIA AEREA / OSSEA)</t>
  </si>
  <si>
    <t>AUDIOMETRIA TONAL LIMIAR (VIA AEREA / OSSEA)</t>
  </si>
  <si>
    <t>AVALIACAO AUDITIVA COMPORTAMENTAL</t>
  </si>
  <si>
    <t>AVALIACAO P/ DIAGNOSTICO DE DEFICIENCIA AUDITIVA</t>
  </si>
  <si>
    <t>TESTES VESTIBULARES / OTONEUROLOGICOS</t>
  </si>
  <si>
    <t>AUDIOMETRIA EM CAMPO LIVRE</t>
  </si>
  <si>
    <t>AVALIACAO DE LINGUAGEM ESCRITA / LEITURA</t>
  </si>
  <si>
    <t>AVALIACAO DE LINGUAGEM ORAL</t>
  </si>
  <si>
    <t>AVALIACAO MIOFUNCIONAL DE SISTEMA ESTOMATOGNATICO</t>
  </si>
  <si>
    <t>AVALIACAO P/ DIAGNOSTICO DIFERENCIAL DE DEFICIENCIA AUDITIVA</t>
  </si>
  <si>
    <t>AVALIACAO VOCAL</t>
  </si>
  <si>
    <t>ELETROCOCLEOGRAFIA</t>
  </si>
  <si>
    <t>EMISSOES OTOACUSTICAS EVOCADAS P/ TRIAGEM AUDITIVA (TESTE DA ORELHINHA)</t>
  </si>
  <si>
    <t>ESTUDO DE EMISSOES OTOACUSTICAS EVOCADAS TRANSITORIAS E PRODUTOS DE DISTORCAO (EOA)</t>
  </si>
  <si>
    <t>IMITANCIOMETRIA</t>
  </si>
  <si>
    <t>LOGOAUDIOMETRIA (LDV-IRF-LRF)</t>
  </si>
  <si>
    <t>PESQUISA DE FISTULA PERILINFATICA</t>
  </si>
  <si>
    <t>PESQUISA DE GANHO DE INSERCAO</t>
  </si>
  <si>
    <t>POTENCIAL EVOCADO AUDITIVO DE CURTA MEDIA E LONGA LATENCIA</t>
  </si>
  <si>
    <t>POTENCIAL EVOCADO AUDITIVO P/ TRIAGEM AUDITIVA (TESTE DA ORELHINHA)</t>
  </si>
  <si>
    <t>PROVA DE FUNCAO TUBARIA</t>
  </si>
  <si>
    <t>TESTES AUDITIVOS SUPRALIMINARES</t>
  </si>
  <si>
    <t>TESTES DE PROCESSAMENTO AUDITIVO</t>
  </si>
  <si>
    <t>TRIAGEM AUDITIVA DE ESCOLARES</t>
  </si>
  <si>
    <t>0201010410</t>
  </si>
  <si>
    <t>0211090018</t>
  </si>
  <si>
    <t>0209010029</t>
  </si>
  <si>
    <t>0209010037</t>
  </si>
  <si>
    <t>0209010053</t>
  </si>
  <si>
    <t>BIOPSIA DE PROSTATA</t>
  </si>
  <si>
    <t>AVALIACAO URODINAMICA COMPLETA</t>
  </si>
  <si>
    <t>COLONOSCOPIA (COLOSCOPIA)</t>
  </si>
  <si>
    <t>ESOFAGOGASTRODUODENOSCOPIA</t>
  </si>
  <si>
    <t>RETOSSIGMOIDOSCOPIA</t>
  </si>
  <si>
    <t>0404010318</t>
  </si>
  <si>
    <t>0211080055</t>
  </si>
  <si>
    <t>0211050083</t>
  </si>
  <si>
    <t>RETIRADA DE CORPO ESTRANHO DE OUVIDO / FARINGE / LARINGE / NARIZ</t>
  </si>
  <si>
    <t>ESPIROMETRIA OU PROVA DE FUNCAO PULMONAR COMPLETA COM BRONCODILATADOR</t>
  </si>
  <si>
    <t>ELETRONEUROMIOGRAMA (ENMG)</t>
  </si>
  <si>
    <t>Lote 11 - Procedimentos em Fisioterapia</t>
  </si>
  <si>
    <t>Lote 12 - Procedimentos de Tratamento em Ortopedia</t>
  </si>
  <si>
    <t>0303090073</t>
  </si>
  <si>
    <t>0303090081</t>
  </si>
  <si>
    <t>0303090090</t>
  </si>
  <si>
    <t>0303090111</t>
  </si>
  <si>
    <t>CONSULTA MÉDICA ESPECIALIZADA EM ORTOPEDIA</t>
  </si>
  <si>
    <t>REVISÃO COM TROCA DE APARELHO GESSADO EM MEMBRO INFERIOR</t>
  </si>
  <si>
    <t>REVISÃO COM IMOBILIZAÃÃO NÃO GESSADA EM LESÃO DA COLUNA VERTEBRAL</t>
  </si>
  <si>
    <t>REVISÃO COM TROCA DE APARELHO GESSADO EM MEMBRO SUPERIOR</t>
  </si>
  <si>
    <t>REVISÃO COM TROCA DE APARELHO GESSADO EM LESÃO DA COLUNA VERTEBRAL</t>
  </si>
  <si>
    <t>DENSITOMETRIA OSSEA DUO-ENERGETICA DE COLUNA (VERTEBRAS LOMBARES E/OU FEMUR)</t>
  </si>
  <si>
    <t>URETROCISTOGRAFIA</t>
  </si>
  <si>
    <t>UROGRAFIA VENOSA</t>
  </si>
  <si>
    <t>MAMOGRAFIA</t>
  </si>
  <si>
    <t>0204060028</t>
  </si>
  <si>
    <t>0204050170</t>
  </si>
  <si>
    <t>0204050189</t>
  </si>
  <si>
    <t>0204030030</t>
  </si>
  <si>
    <t>0204030188</t>
  </si>
  <si>
    <t>MAMOGRAFIA BILATERAL PARA RASTREAMENTO</t>
  </si>
  <si>
    <t>ECOCARDIOGRAFIA TRANSESOFAGICA</t>
  </si>
  <si>
    <t>ECOCARDIOGRAFIA TRANSTORACICA</t>
  </si>
  <si>
    <t>TESTE DE ESFORCO / TESTE ERGOMETRICO</t>
  </si>
  <si>
    <t>Lote 5 - Procedimentos Diagnostigo em Urologia</t>
  </si>
  <si>
    <t>Informe o Quantitativo Total a ser ofertado para o Lote 1</t>
  </si>
  <si>
    <t>Informe o Quantitativo Total a ser ofertado para o Lote 2</t>
  </si>
  <si>
    <t>Informe o Quantitativo Total a ser ofertado para o Lote 3</t>
  </si>
  <si>
    <t>Informe o Quantitativo Total a ser ofertado para o Lote 4</t>
  </si>
  <si>
    <t>Informe o Quantitativo Total a ser ofertado para o Lote 5</t>
  </si>
  <si>
    <t>Informe o Quantitativo Total a ser ofertado para o Lote 6</t>
  </si>
  <si>
    <t>Informe o Quantitativo Total a ser ofertado para o Lote 7</t>
  </si>
  <si>
    <t>Informe o Quantitativo Total a ser ofertado para o Lote 8</t>
  </si>
  <si>
    <t>Informe o Quantitativo Total a ser ofertado para o Lote 9</t>
  </si>
  <si>
    <t>Informe o Quantitativo Total a ser ofertado para o Lote 10</t>
  </si>
  <si>
    <t>Informe o Quantitativo Total a ser ofertado para o Lote 11</t>
  </si>
  <si>
    <t>Informe o Quantitativo Total a ser ofertado para o Lote 12</t>
  </si>
  <si>
    <t>Informe o Quantitativo Total a ser ofertado para o Lote 13</t>
  </si>
  <si>
    <t>0211090042</t>
  </si>
  <si>
    <t xml:space="preserve"> 0211090069</t>
  </si>
  <si>
    <t xml:space="preserve"> 0211090077</t>
  </si>
  <si>
    <t>CISTOMETRIA SIMPLES</t>
  </si>
  <si>
    <t>PERFIL DE PRESSAO URETRAL</t>
  </si>
  <si>
    <t xml:space="preserve"> UROFLUXOMETRIA</t>
  </si>
  <si>
    <t>0204010012</t>
  </si>
  <si>
    <t>DACRIOCISTOGRAFIA</t>
  </si>
  <si>
    <t>0204010020</t>
  </si>
  <si>
    <t>PLANIGRAFIA DE LARINGE</t>
  </si>
  <si>
    <t>0204010039</t>
  </si>
  <si>
    <t>RADIOGRAFIA BILATERAL DE ORBITAS (PA + OBLIQUAS + HIRTZ)</t>
  </si>
  <si>
    <t>0204010047</t>
  </si>
  <si>
    <t>RADIOGRAFIA DE ARCADA ZIGOMATICO-MALAR (AP+ OBLIQUAS)</t>
  </si>
  <si>
    <t>0204010055</t>
  </si>
  <si>
    <t>RADIOGRAFIA DE ARTICULACAO TEMPORO-MANDIBULAR BILATERAL</t>
  </si>
  <si>
    <t>0204010063</t>
  </si>
  <si>
    <t>RADIOGRAFIA DE CAVUM (LATERAL + HIRTZ)</t>
  </si>
  <si>
    <t>0204010071</t>
  </si>
  <si>
    <t>RADIOGRAFIA DE CRANIO (PA + LATERAL + OBLIGUA / BRETTON + HIRTZ)</t>
  </si>
  <si>
    <t>0204010080</t>
  </si>
  <si>
    <t>RADIOGRAFIA DE CRANIO (PA + LATERAL)</t>
  </si>
  <si>
    <t>0204010098</t>
  </si>
  <si>
    <t>RADIOGRAFIA DE LARINGE</t>
  </si>
  <si>
    <t>0204010101</t>
  </si>
  <si>
    <t>RADIOGRAFIA DE MASTOIDE / ROCHEDOS (BILATERAL)</t>
  </si>
  <si>
    <t>0204010110</t>
  </si>
  <si>
    <t>RADIOGRAFIA DE MAXILAR (PA + OBLIQUA)</t>
  </si>
  <si>
    <t>0204010128</t>
  </si>
  <si>
    <t>RADIOGRAFIA DE OSSOS DA FACE (MN + LATERAL + HIRTZ)</t>
  </si>
  <si>
    <t>0204010136</t>
  </si>
  <si>
    <t>RADIOGRAFIA DE REGIAO ORBITARIA (LOCALIZACAO DE CORPO ESTRANHO)</t>
  </si>
  <si>
    <t>0204010144</t>
  </si>
  <si>
    <t>RADIOGRAFIA DE SEIOS DA FACE (FN + MN + LATERAL + HIRTZ)</t>
  </si>
  <si>
    <t>0204010152</t>
  </si>
  <si>
    <t>RADIOGRAFIA DE SELA TURSICA (PA + LATERAL + BRETTON)</t>
  </si>
  <si>
    <t>0204010160</t>
  </si>
  <si>
    <t>RADIOGRAFIA OCLUSAL</t>
  </si>
  <si>
    <t>0204010179</t>
  </si>
  <si>
    <t>RADIOGRAFIA PANORAMICA</t>
  </si>
  <si>
    <t>0204010187</t>
  </si>
  <si>
    <t>RADIOGRAFIA PERI-APICAL INTERPROXIMAL (BITE-WING)</t>
  </si>
  <si>
    <t>0204010195</t>
  </si>
  <si>
    <t>SIALOGRAFIA (POR GLANDULA)</t>
  </si>
  <si>
    <t>0204010209</t>
  </si>
  <si>
    <t>TELERADIOGRAFIA COM TRACADOS E SEM TRACADOS</t>
  </si>
  <si>
    <t>0204020018</t>
  </si>
  <si>
    <t>MIELOGRAFIA</t>
  </si>
  <si>
    <t>0204020026</t>
  </si>
  <si>
    <t>PLANIGRAFIA DE COLUNA VERTEBRAL</t>
  </si>
  <si>
    <t>0204020034</t>
  </si>
  <si>
    <t>RADIOGRAFIA DE COLUNA CERVICAL (AP + LATERAL + TO + OBLIQUAS)</t>
  </si>
  <si>
    <t>0204020042</t>
  </si>
  <si>
    <t>RADIOGRAFIA DE COLUNA CERVICAL (AP + LATERAL + TO / FLEXAO)</t>
  </si>
  <si>
    <t>0204020050</t>
  </si>
  <si>
    <t>RADIOGRAFIA DE COLUNA CERVICAL FUNCIONAL / DINAMICA</t>
  </si>
  <si>
    <t>0204020069</t>
  </si>
  <si>
    <t>RADIOGRAFIA DE COLUNA LOMBO-SACRA</t>
  </si>
  <si>
    <t>0204020077</t>
  </si>
  <si>
    <t>RADIOGRAFIA DE COLUNA LOMBO-SACRA (C/ OBLIQUAS)</t>
  </si>
  <si>
    <t>0204020085</t>
  </si>
  <si>
    <t>RADIOGRAFIA DE COLUNA LOMBO-SACRA FUNCIONAL / DINAMICA</t>
  </si>
  <si>
    <t>0204020093</t>
  </si>
  <si>
    <t>RADIOGRAFIA DE COLUNA TORACICA (AP + LATERAL)</t>
  </si>
  <si>
    <t>0204020107</t>
  </si>
  <si>
    <t>RADIOGRAFIA DE COLUNA TORACO-LOMBAR</t>
  </si>
  <si>
    <t>0204020115</t>
  </si>
  <si>
    <t>RADIOGRAFIA DE COLUNA TORACO-LOMBAR DINAMICA</t>
  </si>
  <si>
    <t>0204020123</t>
  </si>
  <si>
    <t>RADIOGRAFIA DE REGIAO SACRO-COCCIGEA</t>
  </si>
  <si>
    <t>0204030013</t>
  </si>
  <si>
    <t>BRONCOGRAFIA UNILATERAL</t>
  </si>
  <si>
    <t>0204030021</t>
  </si>
  <si>
    <t>DUCTOGRAFIA (POR MAMA)</t>
  </si>
  <si>
    <t>0204030056</t>
  </si>
  <si>
    <t>RADIOGRAFIA DE CORACAO E VASOS DA BASE (PA + LATERAL + OBLIQUA)</t>
  </si>
  <si>
    <t>0204030064</t>
  </si>
  <si>
    <t>RADIOGRAFIA DE CORACAO E VASOS DA BASE (PA + LATERAL)</t>
  </si>
  <si>
    <t>0204030072</t>
  </si>
  <si>
    <t>RADIOGRAFIA DE COSTELAS (POR HEMITORAX)</t>
  </si>
  <si>
    <t>0204030080</t>
  </si>
  <si>
    <t>RADIOGRAFIA DE ESOFAGO</t>
  </si>
  <si>
    <t>0204030099</t>
  </si>
  <si>
    <t>RADIOGRAFIA DE ESTERNO</t>
  </si>
  <si>
    <t>0204030102</t>
  </si>
  <si>
    <t>RADIOGRAFIA DE MEDIASTINO (PA E PERFIL)</t>
  </si>
  <si>
    <t>0204030110</t>
  </si>
  <si>
    <t>RADIOGRAFIA DE PNEUMOMEDIASTINO</t>
  </si>
  <si>
    <t>0204030129</t>
  </si>
  <si>
    <t>RADIOGRAFIA DE TORAX (APICO-LORDORTICA)</t>
  </si>
  <si>
    <t>0204030137</t>
  </si>
  <si>
    <t>RADIOGRAFIA DE TÓRAX (PA + INSPIRAÇÃO + EXPIRAÇÃO + LATERAL)</t>
  </si>
  <si>
    <t>0204030145</t>
  </si>
  <si>
    <t>RADIOGRAFIA DE TORAX (PA + LATERAL + OBLIQUA)</t>
  </si>
  <si>
    <t>0204030153</t>
  </si>
  <si>
    <t>RADIOGRAFIA DE TORAX (PA E PERFIL)</t>
  </si>
  <si>
    <t>0204030161</t>
  </si>
  <si>
    <t>RADIOGRAFIA DE TORAX (PA PADRAO OIT)</t>
  </si>
  <si>
    <t>0204030170</t>
  </si>
  <si>
    <t>RADIOGRAFIA DE TORAX (PA)</t>
  </si>
  <si>
    <t>0204040019</t>
  </si>
  <si>
    <t>RADIOGRAFIA DE ANTEBRACO</t>
  </si>
  <si>
    <t>0204040027</t>
  </si>
  <si>
    <t>RADIOGRAFIA DE ARTICULACAO ACROMIO-CLAVICULAR</t>
  </si>
  <si>
    <t>0204040035</t>
  </si>
  <si>
    <t>RADIOGRAFIA DE ARTICULACAO ESCAPULO-UMERAL</t>
  </si>
  <si>
    <t>0204040043</t>
  </si>
  <si>
    <t>RADIOGRAFIA DE ARTICULACAO ESTERNO-CLAVICULAR</t>
  </si>
  <si>
    <t>0204040051</t>
  </si>
  <si>
    <t>RADIOGRAFIA DE BRACO</t>
  </si>
  <si>
    <t>0204040060</t>
  </si>
  <si>
    <t>RADIOGRAFIA DE CLAVICULA</t>
  </si>
  <si>
    <t>0204040078</t>
  </si>
  <si>
    <t>RADIOGRAFIA DE COTOVELO</t>
  </si>
  <si>
    <t>0204040086</t>
  </si>
  <si>
    <t>RADIOGRAFIA DE DEDOS DA MAO</t>
  </si>
  <si>
    <t>0204040094</t>
  </si>
  <si>
    <t>RADIOGRAFIA DE MAO</t>
  </si>
  <si>
    <t>0204040108</t>
  </si>
  <si>
    <t>RADIOGRAFIA DE MAO E PUNHO (P/ DETERMINACAO DE IDADE OSSEA)</t>
  </si>
  <si>
    <t>0204040116</t>
  </si>
  <si>
    <t>RADIOGRAFIA DE ESCAPULA/OMBRO (TRES POSICOES)</t>
  </si>
  <si>
    <t>0204040124</t>
  </si>
  <si>
    <t>RADIOGRAFIA DE PUNHO (AP + LATERAL + OBLIQUA)</t>
  </si>
  <si>
    <t>0204050014</t>
  </si>
  <si>
    <t>CLISTER OPACO C/ DUPLO CONTRASTE</t>
  </si>
  <si>
    <t>0204050022</t>
  </si>
  <si>
    <t>COLANGIOGRAFIA PER-OPERATORIA</t>
  </si>
  <si>
    <t>0204050030</t>
  </si>
  <si>
    <t>COLANGIOGRAFIA POS-OPERATORIA</t>
  </si>
  <si>
    <t>0204050049</t>
  </si>
  <si>
    <t>DUODENOGRAFIA HIPOTONICA</t>
  </si>
  <si>
    <t>0204050057</t>
  </si>
  <si>
    <t>FISTULOGRAFIA</t>
  </si>
  <si>
    <t>0204050065</t>
  </si>
  <si>
    <t>HISTEROSSALPINGOGRAFIA</t>
  </si>
  <si>
    <t>0204050073</t>
  </si>
  <si>
    <t>PIELOGRAFIA ANTEROGRADA PERCUTANEA</t>
  </si>
  <si>
    <t>0204050081</t>
  </si>
  <si>
    <t>PIELOGRAFIA ASCENDENTE</t>
  </si>
  <si>
    <t>0204050103</t>
  </si>
  <si>
    <t>PLANIGRAFIA DE RIM S/ CONTRASTE</t>
  </si>
  <si>
    <t>0204050111</t>
  </si>
  <si>
    <t>RADIOGRAFIA DE ABDOMEN (AP + LATERAL / LOCALIZADA)</t>
  </si>
  <si>
    <t>0204050120</t>
  </si>
  <si>
    <t>RADIOGRAFIA DE ABDOMEN AGUDO (MINIMO DE 3 INCIDENCIAS)</t>
  </si>
  <si>
    <t>0204050138</t>
  </si>
  <si>
    <t>RADIOGRAFIA DE ABDOMEN SIMPLES (AP)</t>
  </si>
  <si>
    <t>0204050146</t>
  </si>
  <si>
    <t>RADIOGRAFIA DE ESTOMAGO E DUODENO</t>
  </si>
  <si>
    <t>0204050154</t>
  </si>
  <si>
    <t>RADIOGRAFIA DE INTESTINO DELGADO (TRANSITO)</t>
  </si>
  <si>
    <t>0204050162</t>
  </si>
  <si>
    <t>RADIOGRAFIA P/ ESTUDO DO DELGADO C/ DUPLO CONTRASTE (ENTEROCLISE)</t>
  </si>
  <si>
    <t>0204060010</t>
  </si>
  <si>
    <t>ARTROGRAFIA</t>
  </si>
  <si>
    <t>0204060036</t>
  </si>
  <si>
    <t>ESCANOMETRIA</t>
  </si>
  <si>
    <t>0204060044</t>
  </si>
  <si>
    <t>PLANIGRAFIA DE OSSO - SUBSIDIARIA A OUTROS EXAMES (POR PLANO)</t>
  </si>
  <si>
    <t>0204060052</t>
  </si>
  <si>
    <t>PLANIGRAFIA DE OSSO EM 2 PLANOS</t>
  </si>
  <si>
    <t>0204060060</t>
  </si>
  <si>
    <t>RADIOGRAFIA DE ARTICULACAO COXO-FEMORAL</t>
  </si>
  <si>
    <t>0204060079</t>
  </si>
  <si>
    <t>RADIOGRAFIA DE ARTICULACAO SACRO-ILIACA</t>
  </si>
  <si>
    <t>0204060087</t>
  </si>
  <si>
    <t>RADIOGRAFIA DE ARTICULACAO TIBIO-TARSICA</t>
  </si>
  <si>
    <t>0204060095</t>
  </si>
  <si>
    <t>RADIOGRAFIA DE BACIA</t>
  </si>
  <si>
    <t>0204060109</t>
  </si>
  <si>
    <t>RADIOGRAFIA DE CALCANEO</t>
  </si>
  <si>
    <t>0204060117</t>
  </si>
  <si>
    <t>RADIOGRAFIA DE COXA</t>
  </si>
  <si>
    <t>0204060125</t>
  </si>
  <si>
    <t>RADIOGRAFIA DE JOELHO (AP + LATERAL)</t>
  </si>
  <si>
    <t>0204060133</t>
  </si>
  <si>
    <t>RADIOGRAFIA DE JOELHO OU PATELA (AP + LATERAL + AXIAL)</t>
  </si>
  <si>
    <t>0204060141</t>
  </si>
  <si>
    <t>RADIOGRAFIA DE JOELHO OU PATELA (AP + LATERAL + OBLIQUA + 3 AXIAIS)</t>
  </si>
  <si>
    <t>0204060150</t>
  </si>
  <si>
    <t>RADIOGRAFIA DE PE / DEDOS DO PE</t>
  </si>
  <si>
    <t>0204060168</t>
  </si>
  <si>
    <t>RADIOGRAFIA DE PERNA</t>
  </si>
  <si>
    <t>0204060176</t>
  </si>
  <si>
    <t>RADIOGRAFIA PANORAMICA DE MEMBROS INFERIORES</t>
  </si>
  <si>
    <t>Lote 14 - Procedimentos de Diagnose em Radiologia  baixa complexidade</t>
  </si>
  <si>
    <t>Lote 13 - Procedimentos de Diagnose em Radiologia média complexidade</t>
  </si>
  <si>
    <t>Nome do Procedimento</t>
  </si>
  <si>
    <t>Lote 15 - Procedimentos Diagnostigo em Cardiologia</t>
  </si>
  <si>
    <t>Informe o Quantitativo Total a ser ofertado para o Lote 15</t>
  </si>
  <si>
    <t>Informe o Quantitativo Total a ser ofertado para o Lote 14</t>
  </si>
  <si>
    <t>Lote 13 A - Procedimentos de Diagnose em Radiologia - MAMOGRAFIA</t>
  </si>
  <si>
    <t>Lote 13 B - Procedimentos de Diagnose em Radiologia - DENSITOMETRIA</t>
  </si>
  <si>
    <t>0211070424</t>
  </si>
  <si>
    <t>EMISSÕES OTOACÚSTICAS EVOCADAS PARA TRIAGEM AUDITIVA (TESTE DA ORELHINHA/RETESTE)</t>
  </si>
  <si>
    <t>0211070432</t>
  </si>
  <si>
    <t>POTENCIAL EVOCADO AUDITIVO P/ TRIAGEM AUDITIVA (TESTE DA ORELHINHA/RETESTE</t>
  </si>
  <si>
    <t>CINTILOGRAFIA DE OSSOS COM OU SEM FLUXO SANGUÍNEO (CORPO INTEIRO)</t>
  </si>
  <si>
    <t>CINTILOGRAFIA DE TIREÓIDE COM OU SEM CAPTAÇÃO</t>
  </si>
  <si>
    <t>0208010017</t>
  </si>
  <si>
    <t>CINTILOGRAFIA DE CORACAO C/ GALIO 67</t>
  </si>
  <si>
    <t>0208010041</t>
  </si>
  <si>
    <t>CINTILOGRAFIA DE MIOCARDIO P/ LOCALIZACAO DE NECROSE (MINIMO 3 PROJECOES )</t>
  </si>
  <si>
    <t>0208010050</t>
  </si>
  <si>
    <t>CINTILOGRAFIA P/ AVALIACAO DE FLUXO SANGUINEO DE EXTREMIDADES</t>
  </si>
  <si>
    <t>0208010068</t>
  </si>
  <si>
    <t>CINTILOGRAFIA P/ QUANTIFICACAO DE SHUNT EXTRACARDIACO</t>
  </si>
  <si>
    <t>0208010076</t>
  </si>
  <si>
    <t>CINTILOGRAFIA SINCRONIZADA DE CAMARAS CARDIACAS EM SITUACAO DE ESFORCO</t>
  </si>
  <si>
    <t>0208010084</t>
  </si>
  <si>
    <t>CINTILOGRAFIA SINCRONIZADA DE CAMARAS CARDIACAS EM SITUACAO DE REPOUSO (VENTRICULOGRAFIA)</t>
  </si>
  <si>
    <t>0208010092</t>
  </si>
  <si>
    <t>DETERMINACAO DE FLUXO SANGUINEO REGIONAL</t>
  </si>
  <si>
    <t>0208020012</t>
  </si>
  <si>
    <t>CINTILOGRAFIA DE FIGADO E BACO (MINIMO 5 IMAGENS)</t>
  </si>
  <si>
    <t>0208020020</t>
  </si>
  <si>
    <t>CINTILOGRAFIA DE FIGADO E VIAS BILIARES</t>
  </si>
  <si>
    <t>0208020080</t>
  </si>
  <si>
    <t>CINTILOGRAFIA P/ PESQUISA DE DIVERTICULOSE DE MECKEL</t>
  </si>
  <si>
    <t>0208020098</t>
  </si>
  <si>
    <t>CINTILOGRAFIA P/ PESQUISA DE HEMORRAGIA DIGESTIVA ATIVA</t>
  </si>
  <si>
    <t>0208020101</t>
  </si>
  <si>
    <t>CINTILOGRAFIA P/ PESQUISA DE HEMORRAGIA DIGESTIVA NAO ATIVA</t>
  </si>
  <si>
    <t>0208020128</t>
  </si>
  <si>
    <t>IMUNO-CINTILOGRAFIA (ANTICORPO MONOCLONAL)</t>
  </si>
  <si>
    <t>0208030034</t>
  </si>
  <si>
    <t>CINTILOGRAFIA DE TIREOIDE C/ TESTE DE SUPRESSAO / ESTIMULO</t>
  </si>
  <si>
    <t>0208030050</t>
  </si>
  <si>
    <t>TESTE DO PERCLORATO C/ RADIOISOTOPO</t>
  </si>
  <si>
    <t>0208040021</t>
  </si>
  <si>
    <t>CINTILOGRAFIA DE RIM C/ GALIO 67</t>
  </si>
  <si>
    <t>0208040064</t>
  </si>
  <si>
    <t>CISTOCINTILOGRAFIA DIRETA</t>
  </si>
  <si>
    <t>0208040072</t>
  </si>
  <si>
    <t>CISTOCINTILOGRAFIA INDIRETA</t>
  </si>
  <si>
    <t>0208050019</t>
  </si>
  <si>
    <t>CINTILOGRAFIA DE ARTICULACOES E/OU EXTREMIDADES E/OU OSSO</t>
  </si>
  <si>
    <t>0208060022</t>
  </si>
  <si>
    <t>CISTERNOCINTILOGRAFIA (INCLUINDO PESQUISA E/OU AVALIACAO DO TRANSITO LIQUORICO)</t>
  </si>
  <si>
    <t>0208060030</t>
  </si>
  <si>
    <t>ESTUDO DE FLUXO SANGUINEO CEREBRAL</t>
  </si>
  <si>
    <t>0208070010</t>
  </si>
  <si>
    <t>CINTILOGRAFIA DE PULMAO C/ GALIO 67</t>
  </si>
  <si>
    <t>0208070028</t>
  </si>
  <si>
    <t>CINTILOGRAFIA DE PULMÃO P/ PESQUISA DE ASPIRAÇÃO</t>
  </si>
  <si>
    <t>0208080015</t>
  </si>
  <si>
    <t>CINTILOGRAFIA DE SISTEMA RETICULO-ENDOTELIAL (MEDULA OSSEA)</t>
  </si>
  <si>
    <t>0208080023</t>
  </si>
  <si>
    <t>DEMONSTRACAO DE SEQUESTRO DE HEMACIAS PELO BACO (C/ RADIOISOTOPOS)</t>
  </si>
  <si>
    <t>0208080031</t>
  </si>
  <si>
    <t>DETERMINACAO DE SOBREVIDA DE HEMACIAS (C/ RADIOSOTOPOS)</t>
  </si>
  <si>
    <t>0208090029</t>
  </si>
  <si>
    <t>CINTILOGRAFIA DE GLANDULA LACRIMAL (DACRIOCINTILOGRAFIA)</t>
  </si>
  <si>
    <t>0208090037</t>
  </si>
  <si>
    <t>CINTILOGRAFIA DE MAMA (BILATERAL)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</si>
</sst>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D4F4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10" fontId="3" fillId="0" borderId="5" xfId="2" applyNumberFormat="1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0" xfId="0" applyFont="1" applyFill="1" applyBorder="1"/>
    <xf numFmtId="9" fontId="3" fillId="0" borderId="5" xfId="2" applyFont="1" applyBorder="1"/>
    <xf numFmtId="0" fontId="3" fillId="0" borderId="5" xfId="0" applyFont="1" applyFill="1" applyBorder="1"/>
    <xf numFmtId="0" fontId="4" fillId="2" borderId="5" xfId="0" applyFont="1" applyFill="1" applyBorder="1" applyAlignment="1">
      <alignment vertical="center" wrapText="1"/>
    </xf>
    <xf numFmtId="0" fontId="4" fillId="3" borderId="5" xfId="0" applyFont="1" applyFill="1" applyBorder="1"/>
    <xf numFmtId="0" fontId="4" fillId="4" borderId="5" xfId="0" applyFont="1" applyFill="1" applyBorder="1"/>
    <xf numFmtId="0" fontId="3" fillId="0" borderId="5" xfId="0" applyFont="1" applyBorder="1" applyAlignment="1">
      <alignment horizontal="center"/>
    </xf>
    <xf numFmtId="0" fontId="3" fillId="0" borderId="3" xfId="0" applyFont="1" applyBorder="1"/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3" fontId="3" fillId="0" borderId="5" xfId="1" applyFont="1" applyBorder="1"/>
    <xf numFmtId="0" fontId="3" fillId="0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5" borderId="5" xfId="0" applyFont="1" applyFill="1" applyBorder="1"/>
    <xf numFmtId="43" fontId="3" fillId="0" borderId="4" xfId="1" applyFont="1" applyBorder="1"/>
    <xf numFmtId="10" fontId="3" fillId="0" borderId="5" xfId="2" applyNumberFormat="1" applyFont="1" applyBorder="1" applyAlignment="1">
      <alignment horizontal="center"/>
    </xf>
    <xf numFmtId="43" fontId="3" fillId="2" borderId="1" xfId="0" applyNumberFormat="1" applyFont="1" applyFill="1" applyBorder="1"/>
    <xf numFmtId="43" fontId="4" fillId="2" borderId="1" xfId="1" applyFont="1" applyFill="1" applyBorder="1"/>
    <xf numFmtId="9" fontId="3" fillId="0" borderId="0" xfId="2" applyFont="1"/>
    <xf numFmtId="0" fontId="3" fillId="0" borderId="5" xfId="0" applyFont="1" applyBorder="1" applyAlignment="1" applyProtection="1">
      <alignment wrapText="1"/>
      <protection locked="0"/>
    </xf>
    <xf numFmtId="0" fontId="3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43" fontId="3" fillId="0" borderId="0" xfId="0" applyNumberFormat="1" applyFont="1" applyFill="1" applyBorder="1"/>
    <xf numFmtId="0" fontId="3" fillId="0" borderId="6" xfId="0" applyFont="1" applyFill="1" applyBorder="1"/>
    <xf numFmtId="9" fontId="3" fillId="0" borderId="5" xfId="2" applyFont="1" applyFill="1" applyBorder="1"/>
    <xf numFmtId="43" fontId="3" fillId="0" borderId="5" xfId="1" applyFont="1" applyFill="1" applyBorder="1"/>
    <xf numFmtId="43" fontId="3" fillId="0" borderId="4" xfId="1" applyFont="1" applyFill="1" applyBorder="1"/>
    <xf numFmtId="43" fontId="3" fillId="0" borderId="4" xfId="0" applyNumberFormat="1" applyFont="1" applyBorder="1"/>
    <xf numFmtId="0" fontId="3" fillId="0" borderId="2" xfId="0" applyFont="1" applyFill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3" fontId="3" fillId="0" borderId="2" xfId="1" applyFont="1" applyBorder="1"/>
    <xf numFmtId="43" fontId="3" fillId="0" borderId="1" xfId="1" applyFont="1" applyBorder="1"/>
    <xf numFmtId="43" fontId="3" fillId="0" borderId="5" xfId="1" applyFont="1" applyBorder="1" applyAlignment="1">
      <alignment horizontal="center"/>
    </xf>
    <xf numFmtId="0" fontId="4" fillId="0" borderId="6" xfId="0" applyFont="1" applyFill="1" applyBorder="1" applyAlignment="1">
      <alignment horizontal="right"/>
    </xf>
    <xf numFmtId="43" fontId="4" fillId="0" borderId="4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2" borderId="4" xfId="0" applyFont="1" applyFill="1" applyBorder="1" applyAlignment="1"/>
    <xf numFmtId="3" fontId="4" fillId="2" borderId="2" xfId="0" applyNumberFormat="1" applyFont="1" applyFill="1" applyBorder="1" applyAlignment="1">
      <alignment horizontal="center"/>
    </xf>
    <xf numFmtId="43" fontId="4" fillId="2" borderId="1" xfId="0" applyNumberFormat="1" applyFont="1" applyFill="1" applyBorder="1"/>
    <xf numFmtId="0" fontId="3" fillId="0" borderId="2" xfId="0" applyFont="1" applyBorder="1" applyAlignment="1">
      <alignment horizontal="center"/>
    </xf>
    <xf numFmtId="43" fontId="3" fillId="0" borderId="5" xfId="1" applyFont="1" applyBorder="1" applyAlignment="1">
      <alignment horizontal="right"/>
    </xf>
    <xf numFmtId="0" fontId="3" fillId="0" borderId="21" xfId="0" applyFont="1" applyBorder="1"/>
    <xf numFmtId="0" fontId="3" fillId="0" borderId="22" xfId="0" applyFont="1" applyBorder="1"/>
    <xf numFmtId="0" fontId="3" fillId="0" borderId="22" xfId="0" applyFont="1" applyBorder="1" applyAlignment="1">
      <alignment horizontal="left"/>
    </xf>
    <xf numFmtId="9" fontId="3" fillId="0" borderId="22" xfId="2" applyFont="1" applyBorder="1"/>
    <xf numFmtId="43" fontId="3" fillId="0" borderId="22" xfId="1" applyFont="1" applyBorder="1"/>
    <xf numFmtId="49" fontId="3" fillId="0" borderId="22" xfId="0" applyNumberFormat="1" applyFont="1" applyBorder="1"/>
    <xf numFmtId="49" fontId="0" fillId="0" borderId="0" xfId="0" applyNumberFormat="1"/>
    <xf numFmtId="10" fontId="3" fillId="0" borderId="0" xfId="0" applyNumberFormat="1" applyFont="1"/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5" fillId="6" borderId="5" xfId="0" applyNumberFormat="1" applyFont="1" applyFill="1" applyBorder="1" applyAlignment="1">
      <alignment horizontal="right" vertical="center"/>
    </xf>
    <xf numFmtId="43" fontId="5" fillId="0" borderId="5" xfId="1" applyFont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Fill="1" applyBorder="1"/>
    <xf numFmtId="0" fontId="3" fillId="0" borderId="24" xfId="0" applyFont="1" applyBorder="1" applyAlignment="1">
      <alignment horizontal="left"/>
    </xf>
    <xf numFmtId="9" fontId="3" fillId="0" borderId="24" xfId="2" applyFont="1" applyBorder="1"/>
    <xf numFmtId="43" fontId="3" fillId="0" borderId="24" xfId="1" applyFont="1" applyBorder="1"/>
    <xf numFmtId="0" fontId="3" fillId="0" borderId="24" xfId="0" applyFont="1" applyBorder="1" applyAlignment="1">
      <alignment horizontal="center"/>
    </xf>
    <xf numFmtId="43" fontId="3" fillId="0" borderId="25" xfId="0" applyNumberFormat="1" applyFont="1" applyBorder="1"/>
    <xf numFmtId="164" fontId="3" fillId="0" borderId="5" xfId="2" applyNumberFormat="1" applyFont="1" applyBorder="1"/>
    <xf numFmtId="0" fontId="8" fillId="0" borderId="5" xfId="0" applyFont="1" applyBorder="1"/>
    <xf numFmtId="164" fontId="8" fillId="0" borderId="5" xfId="2" applyNumberFormat="1" applyFont="1" applyBorder="1"/>
    <xf numFmtId="43" fontId="8" fillId="0" borderId="5" xfId="1" applyFont="1" applyBorder="1"/>
    <xf numFmtId="0" fontId="8" fillId="0" borderId="5" xfId="0" applyFont="1" applyBorder="1" applyAlignment="1">
      <alignment horizontal="center"/>
    </xf>
    <xf numFmtId="43" fontId="8" fillId="0" borderId="4" xfId="0" applyNumberFormat="1" applyFont="1" applyBorder="1"/>
    <xf numFmtId="0" fontId="4" fillId="2" borderId="2" xfId="0" applyFont="1" applyFill="1" applyBorder="1" applyAlignment="1">
      <alignment horizontal="right"/>
    </xf>
    <xf numFmtId="1" fontId="3" fillId="0" borderId="5" xfId="0" applyNumberFormat="1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7" fillId="6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CD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8"/>
  <sheetViews>
    <sheetView tabSelected="1" topLeftCell="A127" workbookViewId="0">
      <selection activeCell="E8" sqref="E8"/>
    </sheetView>
  </sheetViews>
  <sheetFormatPr defaultColWidth="9.140625" defaultRowHeight="12" x14ac:dyDescent="0.2"/>
  <cols>
    <col min="1" max="1" width="4.7109375" style="1" bestFit="1" customWidth="1"/>
    <col min="2" max="2" width="9.7109375" style="1" customWidth="1"/>
    <col min="3" max="3" width="89.42578125" style="1" bestFit="1" customWidth="1"/>
    <col min="4" max="4" width="7.5703125" style="1" customWidth="1"/>
    <col min="5" max="5" width="11.140625" style="1" customWidth="1"/>
    <col min="6" max="6" width="11.5703125" style="1" customWidth="1"/>
    <col min="7" max="7" width="11.140625" style="1" bestFit="1" customWidth="1"/>
    <col min="8" max="8" width="11" style="1" customWidth="1"/>
    <col min="9" max="9" width="17" style="1" customWidth="1"/>
    <col min="10" max="10" width="15.42578125" style="1" customWidth="1"/>
    <col min="11" max="11" width="12" style="1" bestFit="1" customWidth="1"/>
    <col min="12" max="12" width="17.42578125" style="1" customWidth="1"/>
    <col min="13" max="13" width="16.5703125" style="1" customWidth="1"/>
    <col min="14" max="14" width="16" style="1" customWidth="1"/>
    <col min="15" max="15" width="13.7109375" style="1" customWidth="1"/>
    <col min="16" max="16" width="11.140625" style="1" customWidth="1"/>
    <col min="17" max="17" width="17.85546875" style="1" customWidth="1"/>
    <col min="18" max="19" width="9.140625" style="1"/>
    <col min="20" max="20" width="9.28515625" style="1" bestFit="1" customWidth="1"/>
    <col min="21" max="16384" width="9.140625" style="1"/>
  </cols>
  <sheetData>
    <row r="1" spans="1:8" ht="12.75" thickBot="1" x14ac:dyDescent="0.25"/>
    <row r="2" spans="1:8" ht="12.75" customHeight="1" x14ac:dyDescent="0.2">
      <c r="A2" s="90" t="s">
        <v>9</v>
      </c>
      <c r="B2" s="91"/>
      <c r="C2" s="91"/>
      <c r="D2" s="91"/>
      <c r="E2" s="91"/>
      <c r="F2" s="91"/>
      <c r="G2" s="91"/>
      <c r="H2" s="92"/>
    </row>
    <row r="3" spans="1:8" x14ac:dyDescent="0.2">
      <c r="A3" s="93" t="s">
        <v>3</v>
      </c>
      <c r="B3" s="94"/>
      <c r="C3" s="94"/>
      <c r="D3" s="94"/>
      <c r="E3" s="94"/>
      <c r="F3" s="94"/>
      <c r="G3" s="12">
        <v>250</v>
      </c>
      <c r="H3" s="95"/>
    </row>
    <row r="4" spans="1:8" x14ac:dyDescent="0.2">
      <c r="A4" s="87" t="s">
        <v>278</v>
      </c>
      <c r="B4" s="88"/>
      <c r="C4" s="88"/>
      <c r="D4" s="88"/>
      <c r="E4" s="88"/>
      <c r="F4" s="88"/>
      <c r="G4" s="23"/>
      <c r="H4" s="95"/>
    </row>
    <row r="5" spans="1:8" x14ac:dyDescent="0.2">
      <c r="A5" s="87" t="s">
        <v>7</v>
      </c>
      <c r="B5" s="88"/>
      <c r="C5" s="88"/>
      <c r="D5" s="88"/>
      <c r="E5" s="88"/>
      <c r="F5" s="88"/>
      <c r="G5" s="13">
        <f>G4*10%</f>
        <v>0</v>
      </c>
      <c r="H5" s="95"/>
    </row>
    <row r="6" spans="1:8" ht="12.75" customHeight="1" x14ac:dyDescent="0.2">
      <c r="A6" s="87" t="s">
        <v>6</v>
      </c>
      <c r="B6" s="88"/>
      <c r="C6" s="88"/>
      <c r="D6" s="88"/>
      <c r="E6" s="88"/>
      <c r="F6" s="88"/>
      <c r="G6" s="13">
        <f>ROUNDUP(G4*0.2%,0)</f>
        <v>0</v>
      </c>
      <c r="H6" s="95"/>
    </row>
    <row r="7" spans="1:8" ht="36" x14ac:dyDescent="0.2">
      <c r="A7" s="21" t="s">
        <v>40</v>
      </c>
      <c r="B7" s="11" t="s">
        <v>1</v>
      </c>
      <c r="C7" s="16" t="s">
        <v>0</v>
      </c>
      <c r="D7" s="11" t="s">
        <v>38</v>
      </c>
      <c r="E7" s="11" t="s">
        <v>39</v>
      </c>
      <c r="F7" s="11" t="s">
        <v>42</v>
      </c>
      <c r="G7" s="20" t="s">
        <v>41</v>
      </c>
      <c r="H7" s="17" t="s">
        <v>44</v>
      </c>
    </row>
    <row r="8" spans="1:8" x14ac:dyDescent="0.2">
      <c r="A8" s="4">
        <v>1</v>
      </c>
      <c r="B8" s="6" t="s">
        <v>10</v>
      </c>
      <c r="C8" s="3" t="s">
        <v>24</v>
      </c>
      <c r="D8" s="5">
        <v>0.01</v>
      </c>
      <c r="E8" s="18">
        <v>86.76</v>
      </c>
      <c r="F8" s="18">
        <v>0</v>
      </c>
      <c r="G8" s="14">
        <f t="shared" ref="G8:G21" si="0">ROUND(D8*$G$4,0)</f>
        <v>0</v>
      </c>
      <c r="H8" s="24">
        <f>(E8+F8)*G8</f>
        <v>0</v>
      </c>
    </row>
    <row r="9" spans="1:8" x14ac:dyDescent="0.2">
      <c r="A9" s="4">
        <v>2</v>
      </c>
      <c r="B9" s="6" t="s">
        <v>11</v>
      </c>
      <c r="C9" s="3" t="s">
        <v>25</v>
      </c>
      <c r="D9" s="5">
        <v>0.01</v>
      </c>
      <c r="E9" s="18">
        <v>101.1</v>
      </c>
      <c r="F9" s="18">
        <v>0</v>
      </c>
      <c r="G9" s="14">
        <f t="shared" si="0"/>
        <v>0</v>
      </c>
      <c r="H9" s="24">
        <f t="shared" ref="H9:H23" si="1">(E9+F9)*G9</f>
        <v>0</v>
      </c>
    </row>
    <row r="10" spans="1:8" x14ac:dyDescent="0.2">
      <c r="A10" s="4">
        <v>3</v>
      </c>
      <c r="B10" s="6" t="s">
        <v>12</v>
      </c>
      <c r="C10" s="3" t="s">
        <v>26</v>
      </c>
      <c r="D10" s="5">
        <v>0.01</v>
      </c>
      <c r="E10" s="18">
        <v>86.76</v>
      </c>
      <c r="F10" s="18">
        <v>0</v>
      </c>
      <c r="G10" s="14">
        <f t="shared" si="0"/>
        <v>0</v>
      </c>
      <c r="H10" s="24">
        <f t="shared" si="1"/>
        <v>0</v>
      </c>
    </row>
    <row r="11" spans="1:8" x14ac:dyDescent="0.2">
      <c r="A11" s="4">
        <v>4</v>
      </c>
      <c r="B11" s="6" t="s">
        <v>13</v>
      </c>
      <c r="C11" s="3" t="s">
        <v>27</v>
      </c>
      <c r="D11" s="5">
        <v>7.0000000000000007E-2</v>
      </c>
      <c r="E11" s="18">
        <v>86.75</v>
      </c>
      <c r="F11" s="18">
        <v>0</v>
      </c>
      <c r="G11" s="14">
        <f t="shared" si="0"/>
        <v>0</v>
      </c>
      <c r="H11" s="24">
        <f t="shared" si="1"/>
        <v>0</v>
      </c>
    </row>
    <row r="12" spans="1:8" x14ac:dyDescent="0.2">
      <c r="A12" s="4">
        <v>5</v>
      </c>
      <c r="B12" s="6" t="s">
        <v>14</v>
      </c>
      <c r="C12" s="3" t="s">
        <v>28</v>
      </c>
      <c r="D12" s="5">
        <v>0.03</v>
      </c>
      <c r="E12" s="18">
        <v>86.75</v>
      </c>
      <c r="F12" s="18">
        <v>0</v>
      </c>
      <c r="G12" s="14">
        <f t="shared" si="0"/>
        <v>0</v>
      </c>
      <c r="H12" s="24">
        <f t="shared" si="1"/>
        <v>0</v>
      </c>
    </row>
    <row r="13" spans="1:8" x14ac:dyDescent="0.2">
      <c r="A13" s="4">
        <v>6</v>
      </c>
      <c r="B13" s="6" t="s">
        <v>15</v>
      </c>
      <c r="C13" s="3" t="s">
        <v>29</v>
      </c>
      <c r="D13" s="5">
        <v>0.01</v>
      </c>
      <c r="E13" s="18">
        <v>97.44</v>
      </c>
      <c r="F13" s="18">
        <v>0</v>
      </c>
      <c r="G13" s="14">
        <f t="shared" si="0"/>
        <v>0</v>
      </c>
      <c r="H13" s="24">
        <f t="shared" si="1"/>
        <v>0</v>
      </c>
    </row>
    <row r="14" spans="1:8" x14ac:dyDescent="0.2">
      <c r="A14" s="4">
        <v>7</v>
      </c>
      <c r="B14" s="6" t="s">
        <v>16</v>
      </c>
      <c r="C14" s="3" t="s">
        <v>30</v>
      </c>
      <c r="D14" s="5">
        <v>0.14000000000000001</v>
      </c>
      <c r="E14" s="18">
        <v>97.44</v>
      </c>
      <c r="F14" s="18">
        <v>0</v>
      </c>
      <c r="G14" s="14">
        <f t="shared" si="0"/>
        <v>0</v>
      </c>
      <c r="H14" s="24">
        <f t="shared" si="1"/>
        <v>0</v>
      </c>
    </row>
    <row r="15" spans="1:8" x14ac:dyDescent="0.2">
      <c r="A15" s="4">
        <v>8</v>
      </c>
      <c r="B15" s="6" t="s">
        <v>17</v>
      </c>
      <c r="C15" s="3" t="s">
        <v>31</v>
      </c>
      <c r="D15" s="5">
        <v>0.01</v>
      </c>
      <c r="E15" s="18">
        <v>138.63</v>
      </c>
      <c r="F15" s="18">
        <v>0</v>
      </c>
      <c r="G15" s="14">
        <f t="shared" si="0"/>
        <v>0</v>
      </c>
      <c r="H15" s="24">
        <f t="shared" si="1"/>
        <v>0</v>
      </c>
    </row>
    <row r="16" spans="1:8" x14ac:dyDescent="0.2">
      <c r="A16" s="4">
        <v>9</v>
      </c>
      <c r="B16" s="6" t="s">
        <v>18</v>
      </c>
      <c r="C16" s="3" t="s">
        <v>32</v>
      </c>
      <c r="D16" s="5">
        <v>0.01</v>
      </c>
      <c r="E16" s="18">
        <v>86.75</v>
      </c>
      <c r="F16" s="18">
        <v>0</v>
      </c>
      <c r="G16" s="14">
        <f t="shared" si="0"/>
        <v>0</v>
      </c>
      <c r="H16" s="24">
        <f t="shared" si="1"/>
        <v>0</v>
      </c>
    </row>
    <row r="17" spans="1:8" x14ac:dyDescent="0.2">
      <c r="A17" s="4">
        <v>10</v>
      </c>
      <c r="B17" s="6" t="s">
        <v>19</v>
      </c>
      <c r="C17" s="3" t="s">
        <v>33</v>
      </c>
      <c r="D17" s="5">
        <v>0.01</v>
      </c>
      <c r="E17" s="18">
        <v>86.75</v>
      </c>
      <c r="F17" s="18">
        <v>0</v>
      </c>
      <c r="G17" s="14">
        <f t="shared" si="0"/>
        <v>0</v>
      </c>
      <c r="H17" s="24">
        <f t="shared" si="1"/>
        <v>0</v>
      </c>
    </row>
    <row r="18" spans="1:8" x14ac:dyDescent="0.2">
      <c r="A18" s="4">
        <v>11</v>
      </c>
      <c r="B18" s="6" t="s">
        <v>20</v>
      </c>
      <c r="C18" s="3" t="s">
        <v>34</v>
      </c>
      <c r="D18" s="5">
        <v>0.22</v>
      </c>
      <c r="E18" s="18">
        <v>136.41</v>
      </c>
      <c r="F18" s="18">
        <v>0</v>
      </c>
      <c r="G18" s="14">
        <f t="shared" si="0"/>
        <v>0</v>
      </c>
      <c r="H18" s="24">
        <f t="shared" si="1"/>
        <v>0</v>
      </c>
    </row>
    <row r="19" spans="1:8" x14ac:dyDescent="0.2">
      <c r="A19" s="4">
        <v>12</v>
      </c>
      <c r="B19" s="6" t="s">
        <v>21</v>
      </c>
      <c r="C19" s="3" t="s">
        <v>35</v>
      </c>
      <c r="D19" s="5">
        <v>0.22</v>
      </c>
      <c r="E19" s="18">
        <v>138.63</v>
      </c>
      <c r="F19" s="18">
        <v>0</v>
      </c>
      <c r="G19" s="14">
        <f t="shared" si="0"/>
        <v>0</v>
      </c>
      <c r="H19" s="24">
        <f t="shared" si="1"/>
        <v>0</v>
      </c>
    </row>
    <row r="20" spans="1:8" x14ac:dyDescent="0.2">
      <c r="A20" s="4">
        <v>13</v>
      </c>
      <c r="B20" s="6" t="s">
        <v>22</v>
      </c>
      <c r="C20" s="3" t="s">
        <v>36</v>
      </c>
      <c r="D20" s="5">
        <v>0.01</v>
      </c>
      <c r="E20" s="18">
        <v>86.75</v>
      </c>
      <c r="F20" s="18">
        <v>0</v>
      </c>
      <c r="G20" s="14">
        <f t="shared" si="0"/>
        <v>0</v>
      </c>
      <c r="H20" s="24">
        <f t="shared" si="1"/>
        <v>0</v>
      </c>
    </row>
    <row r="21" spans="1:8" x14ac:dyDescent="0.2">
      <c r="A21" s="4">
        <v>14</v>
      </c>
      <c r="B21" s="6" t="s">
        <v>23</v>
      </c>
      <c r="C21" s="3" t="s">
        <v>37</v>
      </c>
      <c r="D21" s="5">
        <v>0.22</v>
      </c>
      <c r="E21" s="18">
        <v>138.63</v>
      </c>
      <c r="F21" s="18">
        <v>0</v>
      </c>
      <c r="G21" s="14">
        <f t="shared" si="0"/>
        <v>0</v>
      </c>
      <c r="H21" s="24">
        <f t="shared" si="1"/>
        <v>0</v>
      </c>
    </row>
    <row r="22" spans="1:8" x14ac:dyDescent="0.2">
      <c r="A22" s="4">
        <v>15</v>
      </c>
      <c r="B22" s="14" t="s">
        <v>5</v>
      </c>
      <c r="C22" s="3" t="s">
        <v>45</v>
      </c>
      <c r="D22" s="5"/>
      <c r="E22" s="18">
        <v>0</v>
      </c>
      <c r="F22" s="18">
        <v>180.83</v>
      </c>
      <c r="G22" s="14">
        <f>G5</f>
        <v>0</v>
      </c>
      <c r="H22" s="24">
        <f t="shared" si="1"/>
        <v>0</v>
      </c>
    </row>
    <row r="23" spans="1:8" x14ac:dyDescent="0.2">
      <c r="A23" s="4">
        <v>16</v>
      </c>
      <c r="B23" s="14" t="s">
        <v>5</v>
      </c>
      <c r="C23" s="3" t="s">
        <v>46</v>
      </c>
      <c r="D23" s="5"/>
      <c r="E23" s="18">
        <v>0</v>
      </c>
      <c r="F23" s="18">
        <v>200</v>
      </c>
      <c r="G23" s="14">
        <f>G6</f>
        <v>0</v>
      </c>
      <c r="H23" s="24">
        <f t="shared" si="1"/>
        <v>0</v>
      </c>
    </row>
    <row r="24" spans="1:8" ht="13.5" customHeight="1" thickBot="1" x14ac:dyDescent="0.25">
      <c r="A24" s="107" t="s">
        <v>2</v>
      </c>
      <c r="B24" s="108"/>
      <c r="C24" s="108"/>
      <c r="D24" s="108"/>
      <c r="E24" s="108"/>
      <c r="F24" s="109"/>
      <c r="G24" s="22">
        <f>SUM(G8:G23)</f>
        <v>0</v>
      </c>
      <c r="H24" s="27">
        <f>SUM(H8:H23)</f>
        <v>0</v>
      </c>
    </row>
    <row r="25" spans="1:8" ht="12.75" thickBot="1" x14ac:dyDescent="0.25">
      <c r="D25" s="7"/>
      <c r="E25" s="8"/>
      <c r="F25" s="8"/>
    </row>
    <row r="26" spans="1:8" ht="12.75" customHeight="1" x14ac:dyDescent="0.2">
      <c r="A26" s="90" t="s">
        <v>8</v>
      </c>
      <c r="B26" s="91"/>
      <c r="C26" s="91"/>
      <c r="D26" s="91"/>
      <c r="E26" s="91"/>
      <c r="F26" s="91"/>
      <c r="G26" s="91"/>
      <c r="H26" s="92"/>
    </row>
    <row r="27" spans="1:8" ht="12.75" customHeight="1" x14ac:dyDescent="0.2">
      <c r="A27" s="93" t="s">
        <v>3</v>
      </c>
      <c r="B27" s="94"/>
      <c r="C27" s="94"/>
      <c r="D27" s="94"/>
      <c r="E27" s="94"/>
      <c r="F27" s="94"/>
      <c r="G27" s="12">
        <v>319</v>
      </c>
      <c r="H27" s="95"/>
    </row>
    <row r="28" spans="1:8" ht="12.75" customHeight="1" x14ac:dyDescent="0.2">
      <c r="A28" s="87" t="s">
        <v>279</v>
      </c>
      <c r="B28" s="88"/>
      <c r="C28" s="88"/>
      <c r="D28" s="88"/>
      <c r="E28" s="88"/>
      <c r="F28" s="88"/>
      <c r="G28" s="23"/>
      <c r="H28" s="95"/>
    </row>
    <row r="29" spans="1:8" ht="12.75" customHeight="1" x14ac:dyDescent="0.2">
      <c r="A29" s="87" t="s">
        <v>7</v>
      </c>
      <c r="B29" s="88"/>
      <c r="C29" s="88"/>
      <c r="D29" s="88"/>
      <c r="E29" s="88"/>
      <c r="F29" s="88"/>
      <c r="G29" s="13">
        <f>ROUND(G28*10%,0)</f>
        <v>0</v>
      </c>
      <c r="H29" s="95"/>
    </row>
    <row r="30" spans="1:8" ht="12.75" customHeight="1" x14ac:dyDescent="0.2">
      <c r="A30" s="87" t="s">
        <v>6</v>
      </c>
      <c r="B30" s="88"/>
      <c r="C30" s="88"/>
      <c r="D30" s="88"/>
      <c r="E30" s="88"/>
      <c r="F30" s="88"/>
      <c r="G30" s="13">
        <f>ROUNDUP(G28*0.2%,0)</f>
        <v>0</v>
      </c>
      <c r="H30" s="95"/>
    </row>
    <row r="31" spans="1:8" ht="36" x14ac:dyDescent="0.2">
      <c r="A31" s="21" t="s">
        <v>40</v>
      </c>
      <c r="B31" s="11" t="s">
        <v>1</v>
      </c>
      <c r="C31" s="16" t="s">
        <v>0</v>
      </c>
      <c r="D31" s="11" t="s">
        <v>38</v>
      </c>
      <c r="E31" s="11" t="s">
        <v>39</v>
      </c>
      <c r="F31" s="11" t="s">
        <v>43</v>
      </c>
      <c r="G31" s="20" t="s">
        <v>41</v>
      </c>
      <c r="H31" s="17" t="s">
        <v>44</v>
      </c>
    </row>
    <row r="32" spans="1:8" x14ac:dyDescent="0.2">
      <c r="A32" s="4">
        <v>1</v>
      </c>
      <c r="B32" s="6" t="s">
        <v>47</v>
      </c>
      <c r="C32" s="3" t="s">
        <v>78</v>
      </c>
      <c r="D32" s="9">
        <v>0.02</v>
      </c>
      <c r="E32" s="18">
        <v>268.75</v>
      </c>
      <c r="F32" s="18">
        <v>0</v>
      </c>
      <c r="G32" s="19">
        <f t="shared" ref="G32:G44" si="2">ROUND(D32*$G$28,0)</f>
        <v>0</v>
      </c>
      <c r="H32" s="24">
        <f>(E32+F32)*G32</f>
        <v>0</v>
      </c>
    </row>
    <row r="33" spans="1:8" x14ac:dyDescent="0.2">
      <c r="A33" s="4">
        <v>2</v>
      </c>
      <c r="B33" s="6" t="s">
        <v>48</v>
      </c>
      <c r="C33" s="3" t="s">
        <v>79</v>
      </c>
      <c r="D33" s="9">
        <v>0.01</v>
      </c>
      <c r="E33" s="18">
        <v>268.75</v>
      </c>
      <c r="F33" s="18">
        <v>0</v>
      </c>
      <c r="G33" s="19">
        <f t="shared" si="2"/>
        <v>0</v>
      </c>
      <c r="H33" s="24">
        <f t="shared" ref="H33:H46" si="3">(E33+F33)*G33</f>
        <v>0</v>
      </c>
    </row>
    <row r="34" spans="1:8" x14ac:dyDescent="0.2">
      <c r="A34" s="4">
        <v>3</v>
      </c>
      <c r="B34" s="6" t="s">
        <v>49</v>
      </c>
      <c r="C34" s="3" t="s">
        <v>80</v>
      </c>
      <c r="D34" s="9">
        <v>7.0000000000000007E-2</v>
      </c>
      <c r="E34" s="18">
        <v>268.75</v>
      </c>
      <c r="F34" s="18">
        <v>0</v>
      </c>
      <c r="G34" s="19">
        <f t="shared" si="2"/>
        <v>0</v>
      </c>
      <c r="H34" s="24">
        <f t="shared" si="3"/>
        <v>0</v>
      </c>
    </row>
    <row r="35" spans="1:8" x14ac:dyDescent="0.2">
      <c r="A35" s="4">
        <v>4</v>
      </c>
      <c r="B35" s="6" t="s">
        <v>50</v>
      </c>
      <c r="C35" s="3" t="s">
        <v>81</v>
      </c>
      <c r="D35" s="9">
        <v>0.24</v>
      </c>
      <c r="E35" s="18">
        <v>268.75</v>
      </c>
      <c r="F35" s="18">
        <v>0</v>
      </c>
      <c r="G35" s="19">
        <f t="shared" si="2"/>
        <v>0</v>
      </c>
      <c r="H35" s="24">
        <f t="shared" si="3"/>
        <v>0</v>
      </c>
    </row>
    <row r="36" spans="1:8" x14ac:dyDescent="0.2">
      <c r="A36" s="4">
        <v>5</v>
      </c>
      <c r="B36" s="6" t="s">
        <v>51</v>
      </c>
      <c r="C36" s="3" t="s">
        <v>82</v>
      </c>
      <c r="D36" s="9">
        <v>0.03</v>
      </c>
      <c r="E36" s="18">
        <v>268.75</v>
      </c>
      <c r="F36" s="18">
        <v>0</v>
      </c>
      <c r="G36" s="19">
        <f t="shared" si="2"/>
        <v>0</v>
      </c>
      <c r="H36" s="24">
        <f t="shared" si="3"/>
        <v>0</v>
      </c>
    </row>
    <row r="37" spans="1:8" x14ac:dyDescent="0.2">
      <c r="A37" s="4">
        <v>6</v>
      </c>
      <c r="B37" s="6" t="s">
        <v>52</v>
      </c>
      <c r="C37" s="3" t="s">
        <v>83</v>
      </c>
      <c r="D37" s="9">
        <v>0.04</v>
      </c>
      <c r="E37" s="18">
        <v>268.75</v>
      </c>
      <c r="F37" s="18">
        <v>0</v>
      </c>
      <c r="G37" s="19">
        <f t="shared" si="2"/>
        <v>0</v>
      </c>
      <c r="H37" s="24">
        <f t="shared" si="3"/>
        <v>0</v>
      </c>
    </row>
    <row r="38" spans="1:8" x14ac:dyDescent="0.2">
      <c r="A38" s="4">
        <v>7</v>
      </c>
      <c r="B38" s="6" t="s">
        <v>53</v>
      </c>
      <c r="C38" s="3" t="s">
        <v>84</v>
      </c>
      <c r="D38" s="9">
        <v>0.01</v>
      </c>
      <c r="E38" s="18">
        <v>268.75</v>
      </c>
      <c r="F38" s="18">
        <v>0</v>
      </c>
      <c r="G38" s="19">
        <f t="shared" si="2"/>
        <v>0</v>
      </c>
      <c r="H38" s="24">
        <f t="shared" si="3"/>
        <v>0</v>
      </c>
    </row>
    <row r="39" spans="1:8" x14ac:dyDescent="0.2">
      <c r="A39" s="4">
        <v>8</v>
      </c>
      <c r="B39" s="6" t="s">
        <v>54</v>
      </c>
      <c r="C39" s="3" t="s">
        <v>85</v>
      </c>
      <c r="D39" s="9">
        <v>0.06</v>
      </c>
      <c r="E39" s="18">
        <v>268.75</v>
      </c>
      <c r="F39" s="18">
        <v>0</v>
      </c>
      <c r="G39" s="19">
        <f t="shared" si="2"/>
        <v>0</v>
      </c>
      <c r="H39" s="24">
        <f t="shared" si="3"/>
        <v>0</v>
      </c>
    </row>
    <row r="40" spans="1:8" x14ac:dyDescent="0.2">
      <c r="A40" s="4">
        <v>9</v>
      </c>
      <c r="B40" s="6" t="s">
        <v>55</v>
      </c>
      <c r="C40" s="3" t="s">
        <v>86</v>
      </c>
      <c r="D40" s="9">
        <v>0.14000000000000001</v>
      </c>
      <c r="E40" s="18">
        <v>268.75</v>
      </c>
      <c r="F40" s="18">
        <v>0</v>
      </c>
      <c r="G40" s="19">
        <f t="shared" si="2"/>
        <v>0</v>
      </c>
      <c r="H40" s="24">
        <f t="shared" si="3"/>
        <v>0</v>
      </c>
    </row>
    <row r="41" spans="1:8" x14ac:dyDescent="0.2">
      <c r="A41" s="4">
        <v>10</v>
      </c>
      <c r="B41" s="6" t="s">
        <v>56</v>
      </c>
      <c r="C41" s="3" t="s">
        <v>87</v>
      </c>
      <c r="D41" s="9">
        <v>0.12</v>
      </c>
      <c r="E41" s="18">
        <v>268.75</v>
      </c>
      <c r="F41" s="18">
        <v>0</v>
      </c>
      <c r="G41" s="19">
        <f t="shared" si="2"/>
        <v>0</v>
      </c>
      <c r="H41" s="24">
        <f t="shared" si="3"/>
        <v>0</v>
      </c>
    </row>
    <row r="42" spans="1:8" x14ac:dyDescent="0.2">
      <c r="A42" s="4">
        <v>11</v>
      </c>
      <c r="B42" s="6" t="s">
        <v>57</v>
      </c>
      <c r="C42" s="3" t="s">
        <v>88</v>
      </c>
      <c r="D42" s="9">
        <v>0.03</v>
      </c>
      <c r="E42" s="18">
        <v>268.75</v>
      </c>
      <c r="F42" s="18">
        <v>0</v>
      </c>
      <c r="G42" s="19">
        <f t="shared" si="2"/>
        <v>0</v>
      </c>
      <c r="H42" s="24">
        <f t="shared" si="3"/>
        <v>0</v>
      </c>
    </row>
    <row r="43" spans="1:8" x14ac:dyDescent="0.2">
      <c r="A43" s="4">
        <v>12</v>
      </c>
      <c r="B43" s="6" t="s">
        <v>58</v>
      </c>
      <c r="C43" s="3" t="s">
        <v>89</v>
      </c>
      <c r="D43" s="9">
        <v>0.22</v>
      </c>
      <c r="E43" s="18">
        <v>268.75</v>
      </c>
      <c r="F43" s="18">
        <v>0</v>
      </c>
      <c r="G43" s="19">
        <f t="shared" si="2"/>
        <v>0</v>
      </c>
      <c r="H43" s="24">
        <f t="shared" si="3"/>
        <v>0</v>
      </c>
    </row>
    <row r="44" spans="1:8" x14ac:dyDescent="0.2">
      <c r="A44" s="4">
        <v>13</v>
      </c>
      <c r="B44" s="6" t="s">
        <v>59</v>
      </c>
      <c r="C44" s="3" t="s">
        <v>90</v>
      </c>
      <c r="D44" s="9">
        <v>0.01</v>
      </c>
      <c r="E44" s="18">
        <v>268.75</v>
      </c>
      <c r="F44" s="18">
        <v>0</v>
      </c>
      <c r="G44" s="19">
        <f t="shared" si="2"/>
        <v>0</v>
      </c>
      <c r="H44" s="24">
        <f t="shared" si="3"/>
        <v>0</v>
      </c>
    </row>
    <row r="45" spans="1:8" x14ac:dyDescent="0.2">
      <c r="A45" s="4">
        <v>14</v>
      </c>
      <c r="B45" s="14" t="s">
        <v>5</v>
      </c>
      <c r="C45" s="3" t="s">
        <v>45</v>
      </c>
      <c r="D45" s="25" t="s">
        <v>5</v>
      </c>
      <c r="E45" s="18">
        <v>0</v>
      </c>
      <c r="F45" s="18">
        <v>266.16000000000003</v>
      </c>
      <c r="G45" s="14">
        <f>G29</f>
        <v>0</v>
      </c>
      <c r="H45" s="24">
        <f t="shared" si="3"/>
        <v>0</v>
      </c>
    </row>
    <row r="46" spans="1:8" x14ac:dyDescent="0.2">
      <c r="A46" s="4">
        <v>15</v>
      </c>
      <c r="B46" s="14" t="s">
        <v>5</v>
      </c>
      <c r="C46" s="3" t="s">
        <v>46</v>
      </c>
      <c r="D46" s="25" t="s">
        <v>5</v>
      </c>
      <c r="E46" s="18">
        <v>0</v>
      </c>
      <c r="F46" s="18">
        <v>200</v>
      </c>
      <c r="G46" s="14">
        <f>G30</f>
        <v>0</v>
      </c>
      <c r="H46" s="24">
        <f t="shared" si="3"/>
        <v>0</v>
      </c>
    </row>
    <row r="47" spans="1:8" ht="13.5" customHeight="1" thickBot="1" x14ac:dyDescent="0.25">
      <c r="A47" s="107" t="s">
        <v>2</v>
      </c>
      <c r="B47" s="108"/>
      <c r="C47" s="108"/>
      <c r="D47" s="108"/>
      <c r="E47" s="108"/>
      <c r="F47" s="109"/>
      <c r="G47" s="22">
        <f>SUM(G32:G46)</f>
        <v>0</v>
      </c>
      <c r="H47" s="26">
        <f>SUM(H32:H46)</f>
        <v>0</v>
      </c>
    </row>
    <row r="48" spans="1:8" x14ac:dyDescent="0.2">
      <c r="D48" s="7"/>
      <c r="E48" s="8"/>
      <c r="F48" s="8"/>
    </row>
    <row r="49" spans="1:8" ht="12.75" thickBot="1" x14ac:dyDescent="0.25">
      <c r="D49" s="7"/>
      <c r="E49" s="8"/>
      <c r="F49" s="8"/>
    </row>
    <row r="50" spans="1:8" ht="12.75" customHeight="1" x14ac:dyDescent="0.2">
      <c r="A50" s="90" t="s">
        <v>4</v>
      </c>
      <c r="B50" s="91"/>
      <c r="C50" s="91"/>
      <c r="D50" s="91"/>
      <c r="E50" s="91"/>
      <c r="F50" s="91"/>
      <c r="G50" s="91"/>
      <c r="H50" s="92"/>
    </row>
    <row r="51" spans="1:8" x14ac:dyDescent="0.2">
      <c r="A51" s="93" t="s">
        <v>3</v>
      </c>
      <c r="B51" s="94"/>
      <c r="C51" s="94"/>
      <c r="D51" s="94"/>
      <c r="E51" s="94"/>
      <c r="F51" s="94"/>
      <c r="G51" s="12">
        <v>1100</v>
      </c>
      <c r="H51" s="95"/>
    </row>
    <row r="52" spans="1:8" x14ac:dyDescent="0.2">
      <c r="A52" s="87" t="s">
        <v>280</v>
      </c>
      <c r="B52" s="88"/>
      <c r="C52" s="88"/>
      <c r="D52" s="88"/>
      <c r="E52" s="88"/>
      <c r="F52" s="88"/>
      <c r="G52" s="23"/>
      <c r="H52" s="95"/>
    </row>
    <row r="53" spans="1:8" ht="36" x14ac:dyDescent="0.2">
      <c r="A53" s="21" t="s">
        <v>40</v>
      </c>
      <c r="B53" s="11" t="s">
        <v>1</v>
      </c>
      <c r="C53" s="16" t="s">
        <v>0</v>
      </c>
      <c r="D53" s="11" t="s">
        <v>38</v>
      </c>
      <c r="E53" s="11" t="s">
        <v>39</v>
      </c>
      <c r="F53" s="11" t="s">
        <v>43</v>
      </c>
      <c r="G53" s="20" t="s">
        <v>41</v>
      </c>
      <c r="H53" s="17" t="s">
        <v>44</v>
      </c>
    </row>
    <row r="54" spans="1:8" x14ac:dyDescent="0.2">
      <c r="A54" s="4">
        <v>1</v>
      </c>
      <c r="B54" s="6" t="s">
        <v>63</v>
      </c>
      <c r="C54" s="3" t="s">
        <v>60</v>
      </c>
      <c r="D54" s="9">
        <v>0.03</v>
      </c>
      <c r="E54" s="2">
        <v>24.2</v>
      </c>
      <c r="F54" s="2"/>
      <c r="G54" s="14">
        <f>ROUND(D54*$G$52,0)</f>
        <v>0</v>
      </c>
      <c r="H54" s="24">
        <f t="shared" ref="H54:H68" si="4">(E54+F54)*G54</f>
        <v>0</v>
      </c>
    </row>
    <row r="55" spans="1:8" x14ac:dyDescent="0.2">
      <c r="A55" s="4">
        <v>2</v>
      </c>
      <c r="B55" s="6" t="s">
        <v>64</v>
      </c>
      <c r="C55" s="3" t="s">
        <v>61</v>
      </c>
      <c r="D55" s="9">
        <v>0.16</v>
      </c>
      <c r="E55" s="2">
        <v>37.950000000000003</v>
      </c>
      <c r="F55" s="2"/>
      <c r="G55" s="14">
        <f t="shared" ref="G55:G68" si="5">ROUND(D55*$G$52,0)</f>
        <v>0</v>
      </c>
      <c r="H55" s="24">
        <f t="shared" si="4"/>
        <v>0</v>
      </c>
    </row>
    <row r="56" spans="1:8" x14ac:dyDescent="0.2">
      <c r="A56" s="4">
        <v>3</v>
      </c>
      <c r="B56" s="6" t="s">
        <v>65</v>
      </c>
      <c r="C56" s="3" t="s">
        <v>62</v>
      </c>
      <c r="D56" s="9">
        <v>0.12</v>
      </c>
      <c r="E56" s="2">
        <v>24.2</v>
      </c>
      <c r="F56" s="2"/>
      <c r="G56" s="14">
        <f t="shared" si="5"/>
        <v>0</v>
      </c>
      <c r="H56" s="24">
        <f t="shared" si="4"/>
        <v>0</v>
      </c>
    </row>
    <row r="57" spans="1:8" x14ac:dyDescent="0.2">
      <c r="A57" s="4">
        <v>4</v>
      </c>
      <c r="B57" s="6" t="s">
        <v>66</v>
      </c>
      <c r="C57" s="3" t="s">
        <v>91</v>
      </c>
      <c r="D57" s="9">
        <v>0.01</v>
      </c>
      <c r="E57" s="2">
        <v>24.2</v>
      </c>
      <c r="F57" s="2"/>
      <c r="G57" s="14">
        <f t="shared" si="5"/>
        <v>0</v>
      </c>
      <c r="H57" s="24">
        <f t="shared" si="4"/>
        <v>0</v>
      </c>
    </row>
    <row r="58" spans="1:8" x14ac:dyDescent="0.2">
      <c r="A58" s="4">
        <v>5</v>
      </c>
      <c r="B58" s="6" t="s">
        <v>67</v>
      </c>
      <c r="C58" s="3" t="s">
        <v>92</v>
      </c>
      <c r="D58" s="9">
        <v>0.09</v>
      </c>
      <c r="E58" s="2">
        <v>24.2</v>
      </c>
      <c r="F58" s="2"/>
      <c r="G58" s="14">
        <f t="shared" si="5"/>
        <v>0</v>
      </c>
      <c r="H58" s="24">
        <f t="shared" si="4"/>
        <v>0</v>
      </c>
    </row>
    <row r="59" spans="1:8" x14ac:dyDescent="0.2">
      <c r="A59" s="4">
        <v>6</v>
      </c>
      <c r="B59" s="6" t="s">
        <v>68</v>
      </c>
      <c r="C59" s="3" t="s">
        <v>93</v>
      </c>
      <c r="D59" s="9">
        <v>0.06</v>
      </c>
      <c r="E59" s="2">
        <v>24.2</v>
      </c>
      <c r="F59" s="2"/>
      <c r="G59" s="14">
        <f t="shared" si="5"/>
        <v>0</v>
      </c>
      <c r="H59" s="24">
        <f t="shared" si="4"/>
        <v>0</v>
      </c>
    </row>
    <row r="60" spans="1:8" x14ac:dyDescent="0.2">
      <c r="A60" s="4">
        <v>7</v>
      </c>
      <c r="B60" s="6" t="s">
        <v>69</v>
      </c>
      <c r="C60" s="3" t="s">
        <v>94</v>
      </c>
      <c r="D60" s="9">
        <v>0.01</v>
      </c>
      <c r="E60" s="2">
        <v>24.2</v>
      </c>
      <c r="F60" s="2"/>
      <c r="G60" s="14">
        <f t="shared" si="5"/>
        <v>0</v>
      </c>
      <c r="H60" s="24">
        <f t="shared" si="4"/>
        <v>0</v>
      </c>
    </row>
    <row r="61" spans="1:8" x14ac:dyDescent="0.2">
      <c r="A61" s="4"/>
      <c r="B61" s="6" t="s">
        <v>102</v>
      </c>
      <c r="C61" s="3" t="s">
        <v>103</v>
      </c>
      <c r="D61" s="9">
        <v>7.0000000000000007E-2</v>
      </c>
      <c r="E61" s="2">
        <v>24.2</v>
      </c>
      <c r="F61" s="2"/>
      <c r="G61" s="14">
        <f t="shared" si="5"/>
        <v>0</v>
      </c>
      <c r="H61" s="24">
        <f t="shared" si="4"/>
        <v>0</v>
      </c>
    </row>
    <row r="62" spans="1:8" x14ac:dyDescent="0.2">
      <c r="A62" s="4">
        <v>8</v>
      </c>
      <c r="B62" s="6" t="s">
        <v>70</v>
      </c>
      <c r="C62" s="3" t="s">
        <v>95</v>
      </c>
      <c r="D62" s="9">
        <v>0.02</v>
      </c>
      <c r="E62" s="2">
        <v>24.2</v>
      </c>
      <c r="F62" s="2"/>
      <c r="G62" s="14">
        <f t="shared" si="5"/>
        <v>0</v>
      </c>
      <c r="H62" s="24">
        <f t="shared" si="4"/>
        <v>0</v>
      </c>
    </row>
    <row r="63" spans="1:8" x14ac:dyDescent="0.2">
      <c r="A63" s="4">
        <v>9</v>
      </c>
      <c r="B63" s="6" t="s">
        <v>71</v>
      </c>
      <c r="C63" s="3" t="s">
        <v>96</v>
      </c>
      <c r="D63" s="9">
        <v>0.16</v>
      </c>
      <c r="E63" s="2">
        <v>24.2</v>
      </c>
      <c r="F63" s="2"/>
      <c r="G63" s="14">
        <f t="shared" si="5"/>
        <v>0</v>
      </c>
      <c r="H63" s="24">
        <f t="shared" si="4"/>
        <v>0</v>
      </c>
    </row>
    <row r="64" spans="1:8" x14ac:dyDescent="0.2">
      <c r="A64" s="4">
        <v>10</v>
      </c>
      <c r="B64" s="6" t="s">
        <v>72</v>
      </c>
      <c r="C64" s="3" t="s">
        <v>97</v>
      </c>
      <c r="D64" s="9">
        <v>7.0000000000000007E-2</v>
      </c>
      <c r="E64" s="2">
        <v>24.2</v>
      </c>
      <c r="F64" s="2"/>
      <c r="G64" s="14">
        <f t="shared" si="5"/>
        <v>0</v>
      </c>
      <c r="H64" s="24">
        <f t="shared" si="4"/>
        <v>0</v>
      </c>
    </row>
    <row r="65" spans="1:8" x14ac:dyDescent="0.2">
      <c r="A65" s="4">
        <v>11</v>
      </c>
      <c r="B65" s="6" t="s">
        <v>73</v>
      </c>
      <c r="C65" s="3" t="s">
        <v>98</v>
      </c>
      <c r="D65" s="9">
        <v>0.01</v>
      </c>
      <c r="E65" s="2">
        <v>24.2</v>
      </c>
      <c r="F65" s="2"/>
      <c r="G65" s="14">
        <f t="shared" si="5"/>
        <v>0</v>
      </c>
      <c r="H65" s="24">
        <f t="shared" si="4"/>
        <v>0</v>
      </c>
    </row>
    <row r="66" spans="1:8" x14ac:dyDescent="0.2">
      <c r="A66" s="4">
        <v>12</v>
      </c>
      <c r="B66" s="6" t="s">
        <v>74</v>
      </c>
      <c r="C66" s="3" t="s">
        <v>99</v>
      </c>
      <c r="D66" s="9">
        <v>0.14000000000000001</v>
      </c>
      <c r="E66" s="2">
        <v>39.6</v>
      </c>
      <c r="F66" s="2">
        <v>278.39999999999998</v>
      </c>
      <c r="G66" s="14">
        <f t="shared" si="5"/>
        <v>0</v>
      </c>
      <c r="H66" s="24">
        <f t="shared" si="4"/>
        <v>0</v>
      </c>
    </row>
    <row r="67" spans="1:8" x14ac:dyDescent="0.2">
      <c r="A67" s="4">
        <v>13</v>
      </c>
      <c r="B67" s="6" t="s">
        <v>75</v>
      </c>
      <c r="C67" s="3" t="s">
        <v>100</v>
      </c>
      <c r="D67" s="9">
        <v>0.01</v>
      </c>
      <c r="E67" s="2">
        <v>24.2</v>
      </c>
      <c r="F67" s="2"/>
      <c r="G67" s="14">
        <f t="shared" si="5"/>
        <v>0</v>
      </c>
      <c r="H67" s="24">
        <f t="shared" si="4"/>
        <v>0</v>
      </c>
    </row>
    <row r="68" spans="1:8" x14ac:dyDescent="0.2">
      <c r="A68" s="4">
        <v>14</v>
      </c>
      <c r="B68" s="6" t="s">
        <v>76</v>
      </c>
      <c r="C68" s="3" t="s">
        <v>101</v>
      </c>
      <c r="D68" s="9">
        <v>0.04</v>
      </c>
      <c r="E68" s="2">
        <v>24.2</v>
      </c>
      <c r="F68" s="2"/>
      <c r="G68" s="14">
        <f t="shared" si="5"/>
        <v>0</v>
      </c>
      <c r="H68" s="24">
        <f t="shared" si="4"/>
        <v>0</v>
      </c>
    </row>
    <row r="69" spans="1:8" ht="12.75" thickBot="1" x14ac:dyDescent="0.25">
      <c r="A69" s="110" t="s">
        <v>2</v>
      </c>
      <c r="B69" s="111"/>
      <c r="C69" s="111"/>
      <c r="D69" s="111"/>
      <c r="E69" s="111"/>
      <c r="F69" s="111"/>
      <c r="G69" s="22">
        <f>SUM(G53:G68)</f>
        <v>0</v>
      </c>
      <c r="H69" s="26">
        <f>SUM(H54:H68)</f>
        <v>0</v>
      </c>
    </row>
    <row r="70" spans="1:8" x14ac:dyDescent="0.2">
      <c r="D70" s="7"/>
      <c r="E70" s="8"/>
      <c r="F70" s="8"/>
    </row>
    <row r="71" spans="1:8" ht="12.75" thickBot="1" x14ac:dyDescent="0.25">
      <c r="D71" s="7"/>
      <c r="E71" s="8"/>
      <c r="F71" s="8"/>
    </row>
    <row r="72" spans="1:8" ht="12.75" customHeight="1" x14ac:dyDescent="0.2">
      <c r="A72" s="90" t="s">
        <v>77</v>
      </c>
      <c r="B72" s="91"/>
      <c r="C72" s="91"/>
      <c r="D72" s="91"/>
      <c r="E72" s="91"/>
      <c r="F72" s="91"/>
      <c r="G72" s="91"/>
      <c r="H72" s="92"/>
    </row>
    <row r="73" spans="1:8" x14ac:dyDescent="0.2">
      <c r="A73" s="93" t="s">
        <v>3</v>
      </c>
      <c r="B73" s="94"/>
      <c r="C73" s="94"/>
      <c r="D73" s="94"/>
      <c r="E73" s="94"/>
      <c r="F73" s="94"/>
      <c r="G73" s="12">
        <v>334</v>
      </c>
      <c r="H73" s="95"/>
    </row>
    <row r="74" spans="1:8" x14ac:dyDescent="0.2">
      <c r="A74" s="87" t="s">
        <v>281</v>
      </c>
      <c r="B74" s="88"/>
      <c r="C74" s="88"/>
      <c r="D74" s="88"/>
      <c r="E74" s="88"/>
      <c r="F74" s="88"/>
      <c r="G74" s="23"/>
      <c r="H74" s="95"/>
    </row>
    <row r="75" spans="1:8" ht="36" x14ac:dyDescent="0.2">
      <c r="A75" s="21" t="s">
        <v>40</v>
      </c>
      <c r="B75" s="11" t="s">
        <v>1</v>
      </c>
      <c r="C75" s="16" t="s">
        <v>0</v>
      </c>
      <c r="D75" s="20" t="s">
        <v>38</v>
      </c>
      <c r="E75" s="11" t="s">
        <v>39</v>
      </c>
      <c r="F75" s="11" t="s">
        <v>43</v>
      </c>
      <c r="G75" s="20" t="s">
        <v>41</v>
      </c>
      <c r="H75" s="17" t="s">
        <v>44</v>
      </c>
    </row>
    <row r="76" spans="1:8" x14ac:dyDescent="0.2">
      <c r="A76" s="4">
        <v>1</v>
      </c>
      <c r="B76" s="6" t="s">
        <v>491</v>
      </c>
      <c r="C76" s="3" t="s">
        <v>492</v>
      </c>
      <c r="D76" s="5">
        <v>3.0000000000000001E-3</v>
      </c>
      <c r="E76" s="6">
        <v>457.55</v>
      </c>
      <c r="F76" s="6">
        <v>876.8</v>
      </c>
      <c r="G76" s="85">
        <f t="shared" ref="G76:G107" si="6">D76*$G$74</f>
        <v>0</v>
      </c>
      <c r="H76" s="24">
        <f t="shared" ref="H76:H125" si="7">(E76+F76)*G76</f>
        <v>0</v>
      </c>
    </row>
    <row r="77" spans="1:8" x14ac:dyDescent="0.2">
      <c r="A77" s="4">
        <v>2</v>
      </c>
      <c r="B77" s="6" t="s">
        <v>104</v>
      </c>
      <c r="C77" s="3" t="s">
        <v>126</v>
      </c>
      <c r="D77" s="5">
        <v>0.33500000000000002</v>
      </c>
      <c r="E77" s="6">
        <v>408.52</v>
      </c>
      <c r="F77" s="6">
        <v>494.55999999999995</v>
      </c>
      <c r="G77" s="85">
        <f t="shared" si="6"/>
        <v>0</v>
      </c>
      <c r="H77" s="24">
        <f t="shared" si="7"/>
        <v>0</v>
      </c>
    </row>
    <row r="78" spans="1:8" x14ac:dyDescent="0.2">
      <c r="A78" s="4">
        <v>3</v>
      </c>
      <c r="B78" s="6" t="s">
        <v>105</v>
      </c>
      <c r="C78" s="3" t="s">
        <v>127</v>
      </c>
      <c r="D78" s="5">
        <v>0.33500000000000002</v>
      </c>
      <c r="E78" s="6">
        <v>383.07</v>
      </c>
      <c r="F78" s="6">
        <v>520.01</v>
      </c>
      <c r="G78" s="85">
        <f t="shared" si="6"/>
        <v>0</v>
      </c>
      <c r="H78" s="24">
        <f t="shared" si="7"/>
        <v>0</v>
      </c>
    </row>
    <row r="79" spans="1:8" x14ac:dyDescent="0.2">
      <c r="A79" s="4">
        <v>4</v>
      </c>
      <c r="B79" s="6" t="s">
        <v>493</v>
      </c>
      <c r="C79" s="3" t="s">
        <v>494</v>
      </c>
      <c r="D79" s="5">
        <v>3.0000000000000001E-3</v>
      </c>
      <c r="E79" s="6">
        <v>166.47</v>
      </c>
      <c r="F79" s="6">
        <v>459.47</v>
      </c>
      <c r="G79" s="85">
        <f t="shared" si="6"/>
        <v>0</v>
      </c>
      <c r="H79" s="24">
        <f t="shared" si="7"/>
        <v>0</v>
      </c>
    </row>
    <row r="80" spans="1:8" x14ac:dyDescent="0.2">
      <c r="A80" s="4">
        <v>5</v>
      </c>
      <c r="B80" s="6" t="s">
        <v>495</v>
      </c>
      <c r="C80" s="6" t="s">
        <v>496</v>
      </c>
      <c r="D80" s="5">
        <v>3.0000000000000001E-3</v>
      </c>
      <c r="E80" s="6">
        <v>114.02</v>
      </c>
      <c r="F80" s="6">
        <v>305.97000000000003</v>
      </c>
      <c r="G80" s="85">
        <f t="shared" si="6"/>
        <v>0</v>
      </c>
      <c r="H80" s="24">
        <f t="shared" si="7"/>
        <v>0</v>
      </c>
    </row>
    <row r="81" spans="1:10" x14ac:dyDescent="0.2">
      <c r="A81" s="4">
        <v>6</v>
      </c>
      <c r="B81" s="6" t="s">
        <v>497</v>
      </c>
      <c r="C81" s="6" t="s">
        <v>498</v>
      </c>
      <c r="D81" s="5">
        <v>3.0000000000000001E-3</v>
      </c>
      <c r="E81" s="6">
        <v>142.57</v>
      </c>
      <c r="F81" s="6">
        <v>447.8</v>
      </c>
      <c r="G81" s="85">
        <f t="shared" si="6"/>
        <v>0</v>
      </c>
      <c r="H81" s="24">
        <f t="shared" si="7"/>
        <v>0</v>
      </c>
    </row>
    <row r="82" spans="1:10" x14ac:dyDescent="0.2">
      <c r="A82" s="4">
        <v>7</v>
      </c>
      <c r="B82" s="6" t="s">
        <v>499</v>
      </c>
      <c r="C82" s="6" t="s">
        <v>500</v>
      </c>
      <c r="D82" s="5">
        <v>3.0000000000000001E-3</v>
      </c>
      <c r="E82" s="6">
        <v>214.85</v>
      </c>
      <c r="F82" s="6">
        <v>457.93999999999994</v>
      </c>
      <c r="G82" s="85">
        <f t="shared" si="6"/>
        <v>0</v>
      </c>
      <c r="H82" s="24">
        <f t="shared" si="7"/>
        <v>0</v>
      </c>
    </row>
    <row r="83" spans="1:10" x14ac:dyDescent="0.2">
      <c r="A83" s="4">
        <v>8</v>
      </c>
      <c r="B83" s="6" t="s">
        <v>501</v>
      </c>
      <c r="C83" s="6" t="s">
        <v>502</v>
      </c>
      <c r="D83" s="5">
        <v>3.0000000000000001E-3</v>
      </c>
      <c r="E83" s="6">
        <v>176.72</v>
      </c>
      <c r="F83" s="6">
        <v>378.45999999999992</v>
      </c>
      <c r="G83" s="85">
        <f t="shared" si="6"/>
        <v>0</v>
      </c>
      <c r="H83" s="24">
        <f t="shared" si="7"/>
        <v>0</v>
      </c>
    </row>
    <row r="84" spans="1:10" x14ac:dyDescent="0.2">
      <c r="A84" s="4">
        <v>9</v>
      </c>
      <c r="B84" s="6" t="s">
        <v>503</v>
      </c>
      <c r="C84" s="6" t="s">
        <v>504</v>
      </c>
      <c r="D84" s="5">
        <v>3.0000000000000001E-3</v>
      </c>
      <c r="E84" s="6">
        <v>123.93</v>
      </c>
      <c r="F84" s="6">
        <v>296.06</v>
      </c>
      <c r="G84" s="85">
        <f t="shared" si="6"/>
        <v>0</v>
      </c>
      <c r="H84" s="24">
        <f t="shared" si="7"/>
        <v>0</v>
      </c>
    </row>
    <row r="85" spans="1:10" x14ac:dyDescent="0.2">
      <c r="A85" s="4">
        <v>10</v>
      </c>
      <c r="B85" s="6" t="s">
        <v>505</v>
      </c>
      <c r="C85" s="6" t="s">
        <v>506</v>
      </c>
      <c r="D85" s="5">
        <v>3.0000000000000001E-3</v>
      </c>
      <c r="E85" s="6">
        <v>133.26</v>
      </c>
      <c r="F85" s="6">
        <v>395.47</v>
      </c>
      <c r="G85" s="85">
        <f t="shared" si="6"/>
        <v>0</v>
      </c>
      <c r="H85" s="24">
        <f t="shared" si="7"/>
        <v>0</v>
      </c>
    </row>
    <row r="86" spans="1:10" x14ac:dyDescent="0.2">
      <c r="A86" s="4">
        <v>11</v>
      </c>
      <c r="B86" s="6" t="s">
        <v>507</v>
      </c>
      <c r="C86" s="6" t="s">
        <v>508</v>
      </c>
      <c r="D86" s="5">
        <v>3.0000000000000001E-3</v>
      </c>
      <c r="E86" s="6">
        <v>187.93</v>
      </c>
      <c r="F86" s="6">
        <v>457.55</v>
      </c>
      <c r="G86" s="85">
        <f t="shared" si="6"/>
        <v>0</v>
      </c>
      <c r="H86" s="24">
        <f t="shared" si="7"/>
        <v>0</v>
      </c>
    </row>
    <row r="87" spans="1:10" x14ac:dyDescent="0.2">
      <c r="A87" s="4">
        <v>12</v>
      </c>
      <c r="B87" s="6" t="s">
        <v>112</v>
      </c>
      <c r="C87" s="3" t="s">
        <v>133</v>
      </c>
      <c r="D87" s="5">
        <v>3.0000000000000001E-3</v>
      </c>
      <c r="E87" s="6">
        <v>87.89</v>
      </c>
      <c r="F87" s="6">
        <v>280.31000000000006</v>
      </c>
      <c r="G87" s="85">
        <f t="shared" si="6"/>
        <v>0</v>
      </c>
      <c r="H87" s="24">
        <f t="shared" si="7"/>
        <v>0</v>
      </c>
      <c r="J87" s="60"/>
    </row>
    <row r="88" spans="1:10" x14ac:dyDescent="0.2">
      <c r="A88" s="4">
        <v>13</v>
      </c>
      <c r="B88" s="6" t="s">
        <v>113</v>
      </c>
      <c r="C88" s="3" t="s">
        <v>134</v>
      </c>
      <c r="D88" s="5">
        <v>3.0000000000000001E-3</v>
      </c>
      <c r="E88" s="6">
        <v>135.38</v>
      </c>
      <c r="F88" s="6">
        <v>274.73</v>
      </c>
      <c r="G88" s="85">
        <f t="shared" si="6"/>
        <v>0</v>
      </c>
      <c r="H88" s="24">
        <f t="shared" si="7"/>
        <v>0</v>
      </c>
    </row>
    <row r="89" spans="1:10" x14ac:dyDescent="0.2">
      <c r="A89" s="4">
        <v>14</v>
      </c>
      <c r="B89" s="6" t="s">
        <v>114</v>
      </c>
      <c r="C89" s="3" t="s">
        <v>135</v>
      </c>
      <c r="D89" s="5">
        <v>3.0000000000000001E-3</v>
      </c>
      <c r="E89" s="6">
        <v>135.38</v>
      </c>
      <c r="F89" s="6">
        <v>275.10000000000002</v>
      </c>
      <c r="G89" s="85">
        <f t="shared" si="6"/>
        <v>0</v>
      </c>
      <c r="H89" s="24">
        <f t="shared" si="7"/>
        <v>0</v>
      </c>
    </row>
    <row r="90" spans="1:10" x14ac:dyDescent="0.2">
      <c r="A90" s="4">
        <v>15</v>
      </c>
      <c r="B90" s="6" t="s">
        <v>115</v>
      </c>
      <c r="C90" s="3" t="s">
        <v>136</v>
      </c>
      <c r="D90" s="5">
        <v>3.0000000000000001E-3</v>
      </c>
      <c r="E90" s="6">
        <v>144.22</v>
      </c>
      <c r="F90" s="6">
        <v>311.29999999999995</v>
      </c>
      <c r="G90" s="85">
        <f t="shared" si="6"/>
        <v>0</v>
      </c>
      <c r="H90" s="24">
        <f t="shared" si="7"/>
        <v>0</v>
      </c>
    </row>
    <row r="91" spans="1:10" x14ac:dyDescent="0.2">
      <c r="A91" s="4">
        <v>16</v>
      </c>
      <c r="B91" s="6" t="s">
        <v>509</v>
      </c>
      <c r="C91" s="6" t="s">
        <v>510</v>
      </c>
      <c r="D91" s="5">
        <v>3.0000000000000001E-3</v>
      </c>
      <c r="E91" s="6">
        <v>114.86</v>
      </c>
      <c r="F91" s="6">
        <v>267.83999999999997</v>
      </c>
      <c r="G91" s="85">
        <f t="shared" si="6"/>
        <v>0</v>
      </c>
      <c r="H91" s="24">
        <f t="shared" si="7"/>
        <v>0</v>
      </c>
    </row>
    <row r="92" spans="1:10" x14ac:dyDescent="0.2">
      <c r="A92" s="4">
        <v>17</v>
      </c>
      <c r="B92" s="6" t="s">
        <v>511</v>
      </c>
      <c r="C92" s="6" t="s">
        <v>512</v>
      </c>
      <c r="D92" s="5">
        <v>3.0000000000000001E-3</v>
      </c>
      <c r="E92" s="6">
        <v>157.22999999999999</v>
      </c>
      <c r="F92" s="6">
        <v>444.72</v>
      </c>
      <c r="G92" s="85">
        <f t="shared" si="6"/>
        <v>0</v>
      </c>
      <c r="H92" s="24">
        <f t="shared" si="7"/>
        <v>0</v>
      </c>
    </row>
    <row r="93" spans="1:10" x14ac:dyDescent="0.2">
      <c r="A93" s="4">
        <v>18</v>
      </c>
      <c r="B93" s="6" t="s">
        <v>513</v>
      </c>
      <c r="C93" s="6" t="s">
        <v>514</v>
      </c>
      <c r="D93" s="5">
        <v>3.0000000000000001E-3</v>
      </c>
      <c r="E93" s="6">
        <v>310.82</v>
      </c>
      <c r="F93" s="6">
        <v>608.13999999999987</v>
      </c>
      <c r="G93" s="85">
        <f t="shared" si="6"/>
        <v>0</v>
      </c>
      <c r="H93" s="24">
        <f t="shared" si="7"/>
        <v>0</v>
      </c>
    </row>
    <row r="94" spans="1:10" x14ac:dyDescent="0.2">
      <c r="A94" s="4">
        <v>19</v>
      </c>
      <c r="B94" s="6" t="s">
        <v>116</v>
      </c>
      <c r="C94" s="3" t="s">
        <v>137</v>
      </c>
      <c r="D94" s="5">
        <v>3.0000000000000001E-3</v>
      </c>
      <c r="E94" s="6">
        <v>135.38</v>
      </c>
      <c r="F94" s="6">
        <v>308.33000000000004</v>
      </c>
      <c r="G94" s="85">
        <f t="shared" si="6"/>
        <v>0</v>
      </c>
      <c r="H94" s="24">
        <f t="shared" si="7"/>
        <v>0</v>
      </c>
    </row>
    <row r="95" spans="1:10" x14ac:dyDescent="0.2">
      <c r="A95" s="4">
        <v>20</v>
      </c>
      <c r="B95" s="6" t="s">
        <v>515</v>
      </c>
      <c r="C95" s="6" t="s">
        <v>516</v>
      </c>
      <c r="D95" s="5">
        <v>3.0000000000000001E-3</v>
      </c>
      <c r="E95" s="6">
        <v>1103.26</v>
      </c>
      <c r="F95" s="6">
        <v>2566.91</v>
      </c>
      <c r="G95" s="85">
        <f t="shared" si="6"/>
        <v>0</v>
      </c>
      <c r="H95" s="24">
        <f t="shared" si="7"/>
        <v>0</v>
      </c>
    </row>
    <row r="96" spans="1:10" x14ac:dyDescent="0.2">
      <c r="A96" s="4">
        <v>21</v>
      </c>
      <c r="B96" s="6" t="s">
        <v>106</v>
      </c>
      <c r="C96" s="3" t="s">
        <v>128</v>
      </c>
      <c r="D96" s="5">
        <v>6.0000000000000001E-3</v>
      </c>
      <c r="E96" s="6">
        <v>324.54000000000002</v>
      </c>
      <c r="F96" s="6">
        <v>1012.5700000000002</v>
      </c>
      <c r="G96" s="85">
        <f t="shared" si="6"/>
        <v>0</v>
      </c>
      <c r="H96" s="24">
        <f t="shared" si="7"/>
        <v>0</v>
      </c>
    </row>
    <row r="97" spans="1:8" x14ac:dyDescent="0.2">
      <c r="A97" s="4">
        <v>22</v>
      </c>
      <c r="B97" s="6" t="s">
        <v>107</v>
      </c>
      <c r="C97" s="3" t="s">
        <v>490</v>
      </c>
      <c r="D97" s="5">
        <v>1.4999999999999999E-2</v>
      </c>
      <c r="E97" s="6">
        <v>77.28</v>
      </c>
      <c r="F97" s="6">
        <v>361.03000000000009</v>
      </c>
      <c r="G97" s="85">
        <f t="shared" si="6"/>
        <v>0</v>
      </c>
      <c r="H97" s="24">
        <f t="shared" si="7"/>
        <v>0</v>
      </c>
    </row>
    <row r="98" spans="1:8" ht="13.5" customHeight="1" x14ac:dyDescent="0.2">
      <c r="A98" s="4">
        <v>23</v>
      </c>
      <c r="B98" s="6" t="s">
        <v>517</v>
      </c>
      <c r="C98" s="6" t="s">
        <v>518</v>
      </c>
      <c r="D98" s="5">
        <v>3.0000000000000001E-3</v>
      </c>
      <c r="E98" s="6">
        <v>107.3</v>
      </c>
      <c r="F98" s="6">
        <v>91.36</v>
      </c>
      <c r="G98" s="85">
        <f t="shared" si="6"/>
        <v>0</v>
      </c>
      <c r="H98" s="24">
        <f t="shared" si="7"/>
        <v>0</v>
      </c>
    </row>
    <row r="99" spans="1:8" x14ac:dyDescent="0.2">
      <c r="A99" s="4">
        <v>24</v>
      </c>
      <c r="B99" s="6" t="s">
        <v>117</v>
      </c>
      <c r="C99" s="3" t="s">
        <v>138</v>
      </c>
      <c r="D99" s="5">
        <v>3.0000000000000001E-3</v>
      </c>
      <c r="E99" s="6">
        <v>338.7</v>
      </c>
      <c r="F99" s="6">
        <v>775.3900000000001</v>
      </c>
      <c r="G99" s="85">
        <f t="shared" si="6"/>
        <v>0</v>
      </c>
      <c r="H99" s="24">
        <f t="shared" si="7"/>
        <v>0</v>
      </c>
    </row>
    <row r="100" spans="1:8" x14ac:dyDescent="0.2">
      <c r="A100" s="4">
        <v>25</v>
      </c>
      <c r="B100" s="6" t="s">
        <v>519</v>
      </c>
      <c r="C100" s="6" t="s">
        <v>520</v>
      </c>
      <c r="D100" s="5">
        <v>3.0000000000000001E-3</v>
      </c>
      <c r="E100" s="6">
        <v>107.4</v>
      </c>
      <c r="F100" s="6">
        <v>76.809999999999974</v>
      </c>
      <c r="G100" s="85">
        <f t="shared" si="6"/>
        <v>0</v>
      </c>
      <c r="H100" s="24">
        <f t="shared" si="7"/>
        <v>0</v>
      </c>
    </row>
    <row r="101" spans="1:8" x14ac:dyDescent="0.2">
      <c r="A101" s="4">
        <v>26</v>
      </c>
      <c r="B101" s="6" t="s">
        <v>521</v>
      </c>
      <c r="C101" s="6" t="s">
        <v>522</v>
      </c>
      <c r="D101" s="5">
        <v>3.0000000000000001E-3</v>
      </c>
      <c r="E101" s="6">
        <v>457.55</v>
      </c>
      <c r="F101" s="6">
        <v>876.8</v>
      </c>
      <c r="G101" s="85">
        <f t="shared" si="6"/>
        <v>0</v>
      </c>
      <c r="H101" s="24">
        <f t="shared" si="7"/>
        <v>0</v>
      </c>
    </row>
    <row r="102" spans="1:8" x14ac:dyDescent="0.2">
      <c r="A102" s="4">
        <v>27</v>
      </c>
      <c r="B102" s="6" t="s">
        <v>118</v>
      </c>
      <c r="C102" s="3" t="s">
        <v>139</v>
      </c>
      <c r="D102" s="5">
        <v>3.0000000000000001E-3</v>
      </c>
      <c r="E102" s="6">
        <v>108.94</v>
      </c>
      <c r="F102" s="6">
        <v>314.73</v>
      </c>
      <c r="G102" s="85">
        <f t="shared" si="6"/>
        <v>0</v>
      </c>
      <c r="H102" s="24">
        <f t="shared" si="7"/>
        <v>0</v>
      </c>
    </row>
    <row r="103" spans="1:8" x14ac:dyDescent="0.2">
      <c r="A103" s="4">
        <v>28</v>
      </c>
      <c r="B103" s="6" t="s">
        <v>109</v>
      </c>
      <c r="C103" s="3" t="s">
        <v>130</v>
      </c>
      <c r="D103" s="5">
        <v>0.03</v>
      </c>
      <c r="E103" s="6">
        <v>133.03</v>
      </c>
      <c r="F103" s="6">
        <v>395.49</v>
      </c>
      <c r="G103" s="85">
        <f t="shared" si="6"/>
        <v>0</v>
      </c>
      <c r="H103" s="24">
        <f t="shared" si="7"/>
        <v>0</v>
      </c>
    </row>
    <row r="104" spans="1:8" x14ac:dyDescent="0.2">
      <c r="A104" s="4">
        <v>29</v>
      </c>
      <c r="B104" s="6" t="s">
        <v>523</v>
      </c>
      <c r="C104" s="6" t="s">
        <v>524</v>
      </c>
      <c r="D104" s="5">
        <v>3.0000000000000001E-3</v>
      </c>
      <c r="E104" s="6">
        <v>122.97</v>
      </c>
      <c r="F104" s="6">
        <v>420.85</v>
      </c>
      <c r="G104" s="85">
        <f t="shared" si="6"/>
        <v>0</v>
      </c>
      <c r="H104" s="24">
        <f t="shared" si="7"/>
        <v>0</v>
      </c>
    </row>
    <row r="105" spans="1:8" x14ac:dyDescent="0.2">
      <c r="A105" s="4">
        <v>30</v>
      </c>
      <c r="B105" s="6" t="s">
        <v>525</v>
      </c>
      <c r="C105" s="6" t="s">
        <v>526</v>
      </c>
      <c r="D105" s="5">
        <v>3.0000000000000001E-3</v>
      </c>
      <c r="E105" s="6">
        <v>144.5</v>
      </c>
      <c r="F105" s="6">
        <v>363.65</v>
      </c>
      <c r="G105" s="85">
        <f t="shared" si="6"/>
        <v>0</v>
      </c>
      <c r="H105" s="24">
        <f t="shared" si="7"/>
        <v>0</v>
      </c>
    </row>
    <row r="106" spans="1:8" x14ac:dyDescent="0.2">
      <c r="A106" s="4">
        <v>31</v>
      </c>
      <c r="B106" s="6" t="s">
        <v>119</v>
      </c>
      <c r="C106" s="3" t="s">
        <v>140</v>
      </c>
      <c r="D106" s="5">
        <v>3.0000000000000001E-3</v>
      </c>
      <c r="E106" s="6">
        <v>63.22</v>
      </c>
      <c r="F106" s="6">
        <v>62.5</v>
      </c>
      <c r="G106" s="85">
        <f t="shared" si="6"/>
        <v>0</v>
      </c>
      <c r="H106" s="24">
        <f t="shared" si="7"/>
        <v>0</v>
      </c>
    </row>
    <row r="107" spans="1:8" x14ac:dyDescent="0.2">
      <c r="A107" s="4">
        <v>32</v>
      </c>
      <c r="B107" s="6" t="s">
        <v>120</v>
      </c>
      <c r="C107" s="3" t="s">
        <v>141</v>
      </c>
      <c r="D107" s="5">
        <v>8.9999999999999993E-3</v>
      </c>
      <c r="E107" s="6">
        <v>63.22</v>
      </c>
      <c r="F107" s="6">
        <v>60.2</v>
      </c>
      <c r="G107" s="85">
        <f t="shared" si="6"/>
        <v>0</v>
      </c>
      <c r="H107" s="24">
        <f t="shared" si="7"/>
        <v>0</v>
      </c>
    </row>
    <row r="108" spans="1:8" x14ac:dyDescent="0.2">
      <c r="A108" s="4">
        <v>33</v>
      </c>
      <c r="B108" s="6" t="s">
        <v>108</v>
      </c>
      <c r="C108" s="3" t="s">
        <v>129</v>
      </c>
      <c r="D108" s="5">
        <v>0.03</v>
      </c>
      <c r="E108" s="6">
        <v>165.24</v>
      </c>
      <c r="F108" s="6">
        <v>399.25</v>
      </c>
      <c r="G108" s="85">
        <f t="shared" ref="G108:G125" si="8">D108*$G$74</f>
        <v>0</v>
      </c>
      <c r="H108" s="24">
        <f t="shared" si="7"/>
        <v>0</v>
      </c>
    </row>
    <row r="109" spans="1:8" x14ac:dyDescent="0.2">
      <c r="A109" s="4">
        <v>34</v>
      </c>
      <c r="B109" s="6" t="s">
        <v>527</v>
      </c>
      <c r="C109" s="6" t="s">
        <v>528</v>
      </c>
      <c r="D109" s="5">
        <v>3.0000000000000001E-3</v>
      </c>
      <c r="E109" s="6">
        <v>180.32</v>
      </c>
      <c r="F109" s="6">
        <v>239.67000000000002</v>
      </c>
      <c r="G109" s="85">
        <f t="shared" si="8"/>
        <v>0</v>
      </c>
      <c r="H109" s="24">
        <f t="shared" si="7"/>
        <v>0</v>
      </c>
    </row>
    <row r="110" spans="1:8" x14ac:dyDescent="0.2">
      <c r="A110" s="4">
        <v>35</v>
      </c>
      <c r="B110" s="6" t="s">
        <v>121</v>
      </c>
      <c r="C110" s="3" t="s">
        <v>489</v>
      </c>
      <c r="D110" s="5">
        <v>0.06</v>
      </c>
      <c r="E110" s="6">
        <v>190.99</v>
      </c>
      <c r="F110" s="6">
        <v>159.95999999999998</v>
      </c>
      <c r="G110" s="85">
        <f t="shared" si="8"/>
        <v>0</v>
      </c>
      <c r="H110" s="24">
        <f t="shared" si="7"/>
        <v>0</v>
      </c>
    </row>
    <row r="111" spans="1:8" x14ac:dyDescent="0.2">
      <c r="A111" s="4">
        <v>36</v>
      </c>
      <c r="B111" s="6" t="s">
        <v>122</v>
      </c>
      <c r="C111" s="6" t="s">
        <v>142</v>
      </c>
      <c r="D111" s="5">
        <v>3.0000000000000001E-3</v>
      </c>
      <c r="E111" s="6">
        <v>457.55</v>
      </c>
      <c r="F111" s="6">
        <v>876.8</v>
      </c>
      <c r="G111" s="85">
        <f t="shared" si="8"/>
        <v>0</v>
      </c>
      <c r="H111" s="24">
        <f t="shared" si="7"/>
        <v>0</v>
      </c>
    </row>
    <row r="112" spans="1:8" x14ac:dyDescent="0.2">
      <c r="A112" s="4">
        <v>37</v>
      </c>
      <c r="B112" s="6" t="s">
        <v>123</v>
      </c>
      <c r="C112" s="6" t="s">
        <v>143</v>
      </c>
      <c r="D112" s="5">
        <v>3.0000000000000001E-3</v>
      </c>
      <c r="E112" s="6">
        <v>438.01</v>
      </c>
      <c r="F112" s="6">
        <v>1576.15</v>
      </c>
      <c r="G112" s="85">
        <f t="shared" si="8"/>
        <v>0</v>
      </c>
      <c r="H112" s="24">
        <f t="shared" si="7"/>
        <v>0</v>
      </c>
    </row>
    <row r="113" spans="1:8" x14ac:dyDescent="0.2">
      <c r="A113" s="4">
        <v>38</v>
      </c>
      <c r="B113" s="6" t="s">
        <v>529</v>
      </c>
      <c r="C113" s="6" t="s">
        <v>530</v>
      </c>
      <c r="D113" s="5">
        <v>3.0000000000000001E-3</v>
      </c>
      <c r="E113" s="6">
        <v>205.34</v>
      </c>
      <c r="F113" s="6">
        <v>758.81</v>
      </c>
      <c r="G113" s="85">
        <f t="shared" si="8"/>
        <v>0</v>
      </c>
      <c r="H113" s="24">
        <f t="shared" si="7"/>
        <v>0</v>
      </c>
    </row>
    <row r="114" spans="1:8" x14ac:dyDescent="0.2">
      <c r="A114" s="4">
        <v>39</v>
      </c>
      <c r="B114" s="6" t="s">
        <v>531</v>
      </c>
      <c r="C114" s="6" t="s">
        <v>532</v>
      </c>
      <c r="D114" s="5">
        <v>3.0000000000000001E-3</v>
      </c>
      <c r="E114" s="6">
        <v>119.16</v>
      </c>
      <c r="F114" s="6">
        <v>246.86999999999998</v>
      </c>
      <c r="G114" s="85">
        <f t="shared" si="8"/>
        <v>0</v>
      </c>
      <c r="H114" s="24">
        <f t="shared" si="7"/>
        <v>0</v>
      </c>
    </row>
    <row r="115" spans="1:8" x14ac:dyDescent="0.2">
      <c r="A115" s="4">
        <v>40</v>
      </c>
      <c r="B115" s="6" t="s">
        <v>533</v>
      </c>
      <c r="C115" s="6" t="s">
        <v>534</v>
      </c>
      <c r="D115" s="5">
        <v>3.0000000000000001E-3</v>
      </c>
      <c r="E115" s="6">
        <v>457.55</v>
      </c>
      <c r="F115" s="6">
        <v>517.80999999999995</v>
      </c>
      <c r="G115" s="85">
        <f t="shared" si="8"/>
        <v>0</v>
      </c>
      <c r="H115" s="24">
        <f t="shared" si="7"/>
        <v>0</v>
      </c>
    </row>
    <row r="116" spans="1:8" x14ac:dyDescent="0.2">
      <c r="A116" s="4">
        <v>41</v>
      </c>
      <c r="B116" s="6" t="s">
        <v>535</v>
      </c>
      <c r="C116" s="6" t="s">
        <v>536</v>
      </c>
      <c r="D116" s="5">
        <v>3.0000000000000001E-3</v>
      </c>
      <c r="E116" s="6">
        <v>127.51</v>
      </c>
      <c r="F116" s="6">
        <v>263.54000000000002</v>
      </c>
      <c r="G116" s="85">
        <f t="shared" si="8"/>
        <v>0</v>
      </c>
      <c r="H116" s="24">
        <f t="shared" si="7"/>
        <v>0</v>
      </c>
    </row>
    <row r="117" spans="1:8" x14ac:dyDescent="0.2">
      <c r="A117" s="4">
        <v>42</v>
      </c>
      <c r="B117" s="6" t="s">
        <v>110</v>
      </c>
      <c r="C117" s="3" t="s">
        <v>131</v>
      </c>
      <c r="D117" s="5">
        <v>0.03</v>
      </c>
      <c r="E117" s="6">
        <v>128.12</v>
      </c>
      <c r="F117" s="6">
        <v>392.67999999999995</v>
      </c>
      <c r="G117" s="85">
        <f t="shared" si="8"/>
        <v>0</v>
      </c>
      <c r="H117" s="24">
        <f t="shared" si="7"/>
        <v>0</v>
      </c>
    </row>
    <row r="118" spans="1:8" x14ac:dyDescent="0.2">
      <c r="A118" s="4">
        <v>43</v>
      </c>
      <c r="B118" s="6" t="s">
        <v>111</v>
      </c>
      <c r="C118" s="3" t="s">
        <v>132</v>
      </c>
      <c r="D118" s="5">
        <v>0.03</v>
      </c>
      <c r="E118" s="6">
        <v>130.5</v>
      </c>
      <c r="F118" s="6">
        <v>476.96000000000004</v>
      </c>
      <c r="G118" s="85">
        <f t="shared" si="8"/>
        <v>0</v>
      </c>
      <c r="H118" s="24">
        <f t="shared" si="7"/>
        <v>0</v>
      </c>
    </row>
    <row r="119" spans="1:8" x14ac:dyDescent="0.2">
      <c r="A119" s="4">
        <v>44</v>
      </c>
      <c r="B119" s="6" t="s">
        <v>537</v>
      </c>
      <c r="C119" s="6" t="s">
        <v>538</v>
      </c>
      <c r="D119" s="5">
        <v>3.0000000000000001E-3</v>
      </c>
      <c r="E119" s="6">
        <v>112.61</v>
      </c>
      <c r="F119" s="6">
        <v>314.89</v>
      </c>
      <c r="G119" s="85">
        <f t="shared" si="8"/>
        <v>0</v>
      </c>
      <c r="H119" s="24">
        <f t="shared" si="7"/>
        <v>0</v>
      </c>
    </row>
    <row r="120" spans="1:8" x14ac:dyDescent="0.2">
      <c r="A120" s="4">
        <v>45</v>
      </c>
      <c r="B120" s="6" t="s">
        <v>539</v>
      </c>
      <c r="C120" s="6" t="s">
        <v>540</v>
      </c>
      <c r="D120" s="5">
        <v>3.0000000000000001E-3</v>
      </c>
      <c r="E120" s="6">
        <v>97.37</v>
      </c>
      <c r="F120" s="6">
        <v>284.27999999999997</v>
      </c>
      <c r="G120" s="85">
        <f t="shared" si="8"/>
        <v>0</v>
      </c>
      <c r="H120" s="24">
        <f t="shared" si="7"/>
        <v>0</v>
      </c>
    </row>
    <row r="121" spans="1:8" x14ac:dyDescent="0.2">
      <c r="A121" s="4">
        <v>46</v>
      </c>
      <c r="B121" s="6" t="s">
        <v>541</v>
      </c>
      <c r="C121" s="6" t="s">
        <v>542</v>
      </c>
      <c r="D121" s="5">
        <v>3.0000000000000001E-3</v>
      </c>
      <c r="E121" s="6">
        <v>54.36</v>
      </c>
      <c r="F121" s="6">
        <v>162.95999999999998</v>
      </c>
      <c r="G121" s="85">
        <f t="shared" si="8"/>
        <v>0</v>
      </c>
      <c r="H121" s="24">
        <f t="shared" si="7"/>
        <v>0</v>
      </c>
    </row>
    <row r="122" spans="1:8" x14ac:dyDescent="0.2">
      <c r="A122" s="4">
        <v>47</v>
      </c>
      <c r="B122" s="6" t="s">
        <v>124</v>
      </c>
      <c r="C122" s="3" t="s">
        <v>144</v>
      </c>
      <c r="D122" s="5">
        <v>3.0000000000000001E-3</v>
      </c>
      <c r="E122" s="6">
        <v>141.33000000000001</v>
      </c>
      <c r="F122" s="6">
        <v>331.61</v>
      </c>
      <c r="G122" s="85">
        <f t="shared" si="8"/>
        <v>0</v>
      </c>
      <c r="H122" s="24">
        <f t="shared" si="7"/>
        <v>0</v>
      </c>
    </row>
    <row r="123" spans="1:8" x14ac:dyDescent="0.2">
      <c r="A123" s="4">
        <v>48</v>
      </c>
      <c r="B123" s="6" t="s">
        <v>125</v>
      </c>
      <c r="C123" s="3" t="s">
        <v>145</v>
      </c>
      <c r="D123" s="5">
        <v>3.0000000000000001E-3</v>
      </c>
      <c r="E123" s="6">
        <v>906.8</v>
      </c>
      <c r="F123" s="6">
        <v>427.54999999999995</v>
      </c>
      <c r="G123" s="85">
        <f t="shared" si="8"/>
        <v>0</v>
      </c>
      <c r="H123" s="24">
        <f t="shared" si="7"/>
        <v>0</v>
      </c>
    </row>
    <row r="124" spans="1:8" x14ac:dyDescent="0.2">
      <c r="A124" s="4">
        <v>49</v>
      </c>
      <c r="B124" s="6" t="s">
        <v>543</v>
      </c>
      <c r="C124" s="6" t="s">
        <v>544</v>
      </c>
      <c r="D124" s="5">
        <v>3.0000000000000001E-3</v>
      </c>
      <c r="E124" s="6">
        <v>66.23</v>
      </c>
      <c r="F124" s="6">
        <v>162.35000000000002</v>
      </c>
      <c r="G124" s="85">
        <f t="shared" si="8"/>
        <v>0</v>
      </c>
      <c r="H124" s="24">
        <f t="shared" si="7"/>
        <v>0</v>
      </c>
    </row>
    <row r="125" spans="1:8" x14ac:dyDescent="0.2">
      <c r="A125" s="4">
        <v>50</v>
      </c>
      <c r="B125" s="6" t="s">
        <v>545</v>
      </c>
      <c r="C125" s="6" t="s">
        <v>546</v>
      </c>
      <c r="D125" s="5">
        <v>3.0000000000000001E-3</v>
      </c>
      <c r="E125" s="6">
        <v>289.43</v>
      </c>
      <c r="F125" s="6">
        <v>1041.3</v>
      </c>
      <c r="G125" s="85">
        <f t="shared" si="8"/>
        <v>0</v>
      </c>
      <c r="H125" s="24">
        <f t="shared" si="7"/>
        <v>0</v>
      </c>
    </row>
    <row r="126" spans="1:8" ht="12.75" thickBot="1" x14ac:dyDescent="0.25">
      <c r="A126" s="110" t="s">
        <v>2</v>
      </c>
      <c r="B126" s="111"/>
      <c r="C126" s="111"/>
      <c r="D126" s="111"/>
      <c r="E126" s="111"/>
      <c r="F126" s="84"/>
      <c r="G126" s="86">
        <f>SUM(G76:G125)</f>
        <v>0</v>
      </c>
      <c r="H126" s="26">
        <f>SUM(H76:H125)</f>
        <v>0</v>
      </c>
    </row>
    <row r="129" spans="1:8" ht="12.75" thickBot="1" x14ac:dyDescent="0.25"/>
    <row r="130" spans="1:8" x14ac:dyDescent="0.2">
      <c r="A130" s="90" t="s">
        <v>277</v>
      </c>
      <c r="B130" s="91"/>
      <c r="C130" s="91"/>
      <c r="D130" s="91"/>
      <c r="E130" s="91"/>
      <c r="F130" s="91"/>
      <c r="G130" s="91"/>
      <c r="H130" s="92"/>
    </row>
    <row r="131" spans="1:8" x14ac:dyDescent="0.2">
      <c r="A131" s="93" t="s">
        <v>3</v>
      </c>
      <c r="B131" s="94"/>
      <c r="C131" s="94"/>
      <c r="D131" s="94"/>
      <c r="E131" s="94"/>
      <c r="F131" s="94"/>
      <c r="G131" s="12">
        <v>550</v>
      </c>
      <c r="H131" s="95"/>
    </row>
    <row r="132" spans="1:8" x14ac:dyDescent="0.2">
      <c r="A132" s="87" t="s">
        <v>282</v>
      </c>
      <c r="B132" s="88"/>
      <c r="C132" s="88"/>
      <c r="D132" s="88"/>
      <c r="E132" s="88"/>
      <c r="F132" s="88"/>
      <c r="G132" s="23"/>
      <c r="H132" s="95"/>
    </row>
    <row r="133" spans="1:8" ht="36" x14ac:dyDescent="0.2">
      <c r="A133" s="21" t="s">
        <v>40</v>
      </c>
      <c r="B133" s="11" t="s">
        <v>1</v>
      </c>
      <c r="C133" s="16" t="s">
        <v>0</v>
      </c>
      <c r="D133" s="11" t="s">
        <v>38</v>
      </c>
      <c r="E133" s="11" t="s">
        <v>39</v>
      </c>
      <c r="F133" s="11" t="s">
        <v>43</v>
      </c>
      <c r="G133" s="20" t="s">
        <v>41</v>
      </c>
      <c r="H133" s="17" t="s">
        <v>44</v>
      </c>
    </row>
    <row r="134" spans="1:8" x14ac:dyDescent="0.2">
      <c r="A134" s="4">
        <v>1</v>
      </c>
      <c r="B134" s="6" t="s">
        <v>237</v>
      </c>
      <c r="C134" s="3" t="s">
        <v>242</v>
      </c>
      <c r="D134" s="9">
        <v>0.26</v>
      </c>
      <c r="E134" s="6">
        <v>92.38</v>
      </c>
      <c r="F134" s="18">
        <v>224.77</v>
      </c>
      <c r="G134" s="14">
        <f>ROUND(D134*$G$132,0)</f>
        <v>0</v>
      </c>
      <c r="H134" s="24">
        <f>(E134+F134)*G134</f>
        <v>0</v>
      </c>
    </row>
    <row r="135" spans="1:8" x14ac:dyDescent="0.2">
      <c r="A135" s="4">
        <v>2</v>
      </c>
      <c r="B135" s="6" t="s">
        <v>73</v>
      </c>
      <c r="C135" s="3" t="s">
        <v>98</v>
      </c>
      <c r="D135" s="9">
        <v>0.26</v>
      </c>
      <c r="E135" s="2">
        <v>24.2</v>
      </c>
      <c r="F135" s="52">
        <v>0</v>
      </c>
      <c r="G135" s="14">
        <f>ROUND(D135*$G$132,0)</f>
        <v>0</v>
      </c>
      <c r="H135" s="24">
        <f t="shared" ref="H135:H139" si="9">(E135+F135)*G135</f>
        <v>0</v>
      </c>
    </row>
    <row r="136" spans="1:8" x14ac:dyDescent="0.2">
      <c r="A136" s="4">
        <v>3</v>
      </c>
      <c r="B136" s="6" t="s">
        <v>238</v>
      </c>
      <c r="C136" s="3" t="s">
        <v>243</v>
      </c>
      <c r="D136" s="9">
        <v>0.12</v>
      </c>
      <c r="E136" s="6">
        <v>7.62</v>
      </c>
      <c r="F136" s="18">
        <v>353.55</v>
      </c>
      <c r="G136" s="14">
        <f>ROUND(D136*$G$132,0)</f>
        <v>0</v>
      </c>
      <c r="H136" s="24">
        <f t="shared" si="9"/>
        <v>0</v>
      </c>
    </row>
    <row r="137" spans="1:8" x14ac:dyDescent="0.2">
      <c r="A137" s="53">
        <v>4</v>
      </c>
      <c r="B137" s="54" t="s">
        <v>291</v>
      </c>
      <c r="C137" s="55" t="s">
        <v>294</v>
      </c>
      <c r="D137" s="56">
        <v>0.12</v>
      </c>
      <c r="E137" s="54">
        <v>8.82</v>
      </c>
      <c r="F137" s="57"/>
      <c r="G137" s="14">
        <f t="shared" ref="G137:G139" si="10">ROUND(D137*$G$132,0)</f>
        <v>0</v>
      </c>
      <c r="H137" s="24">
        <f t="shared" si="9"/>
        <v>0</v>
      </c>
    </row>
    <row r="138" spans="1:8" x14ac:dyDescent="0.2">
      <c r="A138" s="53">
        <v>5</v>
      </c>
      <c r="B138" s="58" t="s">
        <v>292</v>
      </c>
      <c r="C138" s="55" t="s">
        <v>295</v>
      </c>
      <c r="D138" s="56">
        <v>0.12</v>
      </c>
      <c r="E138" s="54">
        <v>8.82</v>
      </c>
      <c r="F138" s="57"/>
      <c r="G138" s="14">
        <f t="shared" si="10"/>
        <v>0</v>
      </c>
      <c r="H138" s="24">
        <f t="shared" si="9"/>
        <v>0</v>
      </c>
    </row>
    <row r="139" spans="1:8" x14ac:dyDescent="0.2">
      <c r="A139" s="53">
        <v>6</v>
      </c>
      <c r="B139" s="58" t="s">
        <v>293</v>
      </c>
      <c r="C139" s="55" t="s">
        <v>296</v>
      </c>
      <c r="D139" s="56">
        <v>0.12</v>
      </c>
      <c r="E139" s="54">
        <v>8.82</v>
      </c>
      <c r="F139" s="57"/>
      <c r="G139" s="14">
        <f t="shared" si="10"/>
        <v>0</v>
      </c>
      <c r="H139" s="24">
        <f t="shared" si="9"/>
        <v>0</v>
      </c>
    </row>
    <row r="140" spans="1:8" ht="12.75" thickBot="1" x14ac:dyDescent="0.25">
      <c r="A140" s="110" t="s">
        <v>2</v>
      </c>
      <c r="B140" s="111"/>
      <c r="C140" s="111"/>
      <c r="D140" s="111"/>
      <c r="E140" s="111"/>
      <c r="F140" s="111"/>
      <c r="G140" s="22">
        <f>SUM(G134:G139)</f>
        <v>0</v>
      </c>
      <c r="H140" s="26">
        <f>SUM(H134:H139)</f>
        <v>0</v>
      </c>
    </row>
    <row r="142" spans="1:8" ht="12.75" thickBot="1" x14ac:dyDescent="0.25"/>
    <row r="143" spans="1:8" x14ac:dyDescent="0.2">
      <c r="A143" s="90" t="s">
        <v>146</v>
      </c>
      <c r="B143" s="91"/>
      <c r="C143" s="91"/>
      <c r="D143" s="91"/>
      <c r="E143" s="91"/>
      <c r="F143" s="91"/>
      <c r="G143" s="91"/>
      <c r="H143" s="92"/>
    </row>
    <row r="144" spans="1:8" x14ac:dyDescent="0.2">
      <c r="A144" s="93" t="s">
        <v>3</v>
      </c>
      <c r="B144" s="94"/>
      <c r="C144" s="94"/>
      <c r="D144" s="94"/>
      <c r="E144" s="94"/>
      <c r="F144" s="94"/>
      <c r="G144" s="12">
        <v>600</v>
      </c>
      <c r="H144" s="95"/>
    </row>
    <row r="145" spans="1:8" x14ac:dyDescent="0.2">
      <c r="A145" s="87" t="s">
        <v>283</v>
      </c>
      <c r="B145" s="88"/>
      <c r="C145" s="88"/>
      <c r="D145" s="88"/>
      <c r="E145" s="88"/>
      <c r="F145" s="88"/>
      <c r="G145" s="23"/>
      <c r="H145" s="95"/>
    </row>
    <row r="146" spans="1:8" ht="36" x14ac:dyDescent="0.2">
      <c r="A146" s="21" t="s">
        <v>40</v>
      </c>
      <c r="B146" s="11" t="s">
        <v>1</v>
      </c>
      <c r="C146" s="16" t="s">
        <v>0</v>
      </c>
      <c r="D146" s="11" t="s">
        <v>38</v>
      </c>
      <c r="E146" s="11" t="s">
        <v>39</v>
      </c>
      <c r="F146" s="11" t="s">
        <v>43</v>
      </c>
      <c r="G146" s="20" t="s">
        <v>41</v>
      </c>
      <c r="H146" s="17" t="s">
        <v>44</v>
      </c>
    </row>
    <row r="147" spans="1:8" x14ac:dyDescent="0.2">
      <c r="A147" s="4">
        <v>1</v>
      </c>
      <c r="B147" s="6" t="s">
        <v>239</v>
      </c>
      <c r="C147" s="3" t="s">
        <v>244</v>
      </c>
      <c r="D147" s="9">
        <v>0.13</v>
      </c>
      <c r="E147" s="18">
        <v>112.66</v>
      </c>
      <c r="F147" s="18">
        <v>597.88</v>
      </c>
      <c r="G147" s="14">
        <f>ROUND(D147*$G$145,0)</f>
        <v>0</v>
      </c>
      <c r="H147" s="24">
        <f>(E147+F147)*G147</f>
        <v>0</v>
      </c>
    </row>
    <row r="148" spans="1:8" x14ac:dyDescent="0.2">
      <c r="A148" s="4">
        <v>2</v>
      </c>
      <c r="B148" s="6" t="s">
        <v>240</v>
      </c>
      <c r="C148" s="3" t="s">
        <v>245</v>
      </c>
      <c r="D148" s="9">
        <v>0.74</v>
      </c>
      <c r="E148" s="18">
        <v>48.16</v>
      </c>
      <c r="F148" s="18">
        <v>673</v>
      </c>
      <c r="G148" s="14">
        <f t="shared" ref="G148:G149" si="11">ROUND(D148*$G$145,0)</f>
        <v>0</v>
      </c>
      <c r="H148" s="24">
        <f t="shared" ref="H148:H149" si="12">(E148+F148)*G148</f>
        <v>0</v>
      </c>
    </row>
    <row r="149" spans="1:8" x14ac:dyDescent="0.2">
      <c r="A149" s="4">
        <v>3</v>
      </c>
      <c r="B149" s="6" t="s">
        <v>241</v>
      </c>
      <c r="C149" s="3" t="s">
        <v>246</v>
      </c>
      <c r="D149" s="9">
        <v>0.13</v>
      </c>
      <c r="E149" s="18">
        <v>23.13</v>
      </c>
      <c r="F149" s="18">
        <v>356.01</v>
      </c>
      <c r="G149" s="14">
        <f t="shared" si="11"/>
        <v>0</v>
      </c>
      <c r="H149" s="24">
        <f t="shared" si="12"/>
        <v>0</v>
      </c>
    </row>
    <row r="150" spans="1:8" ht="12.75" thickBot="1" x14ac:dyDescent="0.25">
      <c r="A150" s="110" t="s">
        <v>2</v>
      </c>
      <c r="B150" s="111"/>
      <c r="C150" s="111"/>
      <c r="D150" s="111"/>
      <c r="E150" s="111"/>
      <c r="F150" s="111"/>
      <c r="G150" s="22">
        <f>SUM(G147:G149)</f>
        <v>0</v>
      </c>
      <c r="H150" s="26">
        <f>SUM(H147:H149)</f>
        <v>0</v>
      </c>
    </row>
    <row r="152" spans="1:8" ht="12.75" customHeight="1" thickBot="1" x14ac:dyDescent="0.25"/>
    <row r="153" spans="1:8" x14ac:dyDescent="0.2">
      <c r="A153" s="96" t="s">
        <v>147</v>
      </c>
      <c r="B153" s="97"/>
      <c r="C153" s="97"/>
      <c r="D153" s="97"/>
      <c r="E153" s="97"/>
      <c r="F153" s="97"/>
      <c r="G153" s="98"/>
    </row>
    <row r="154" spans="1:8" x14ac:dyDescent="0.2">
      <c r="A154" s="99" t="s">
        <v>3</v>
      </c>
      <c r="B154" s="100"/>
      <c r="C154" s="100"/>
      <c r="D154" s="100"/>
      <c r="E154" s="101"/>
      <c r="F154" s="12">
        <v>5000</v>
      </c>
      <c r="G154" s="102"/>
    </row>
    <row r="155" spans="1:8" x14ac:dyDescent="0.2">
      <c r="A155" s="104" t="s">
        <v>284</v>
      </c>
      <c r="B155" s="105"/>
      <c r="C155" s="105"/>
      <c r="D155" s="105"/>
      <c r="E155" s="106"/>
      <c r="F155" s="23"/>
      <c r="G155" s="103"/>
    </row>
    <row r="156" spans="1:8" ht="24" x14ac:dyDescent="0.2">
      <c r="A156" s="21" t="s">
        <v>40</v>
      </c>
      <c r="B156" s="11" t="s">
        <v>1</v>
      </c>
      <c r="C156" s="16" t="s">
        <v>0</v>
      </c>
      <c r="D156" s="11" t="s">
        <v>38</v>
      </c>
      <c r="E156" s="11" t="s">
        <v>39</v>
      </c>
      <c r="F156" s="20" t="s">
        <v>41</v>
      </c>
      <c r="G156" s="17" t="s">
        <v>44</v>
      </c>
    </row>
    <row r="157" spans="1:8" x14ac:dyDescent="0.2">
      <c r="A157" s="4">
        <v>1</v>
      </c>
      <c r="B157" s="6" t="s">
        <v>181</v>
      </c>
      <c r="C157" s="29" t="s">
        <v>209</v>
      </c>
      <c r="D157" s="78">
        <v>7.0000000000000007E-2</v>
      </c>
      <c r="E157" s="18">
        <v>10</v>
      </c>
      <c r="F157" s="14">
        <f>ROUND(D157*$F$155,0)</f>
        <v>0</v>
      </c>
      <c r="G157" s="38">
        <f t="shared" ref="G157:G186" si="13">F157*E157</f>
        <v>0</v>
      </c>
      <c r="H157" s="28"/>
    </row>
    <row r="158" spans="1:8" x14ac:dyDescent="0.2">
      <c r="A158" s="4">
        <v>2</v>
      </c>
      <c r="B158" s="6" t="s">
        <v>182</v>
      </c>
      <c r="C158" s="3" t="s">
        <v>210</v>
      </c>
      <c r="D158" s="78">
        <v>7.0000000000000007E-2</v>
      </c>
      <c r="E158" s="18">
        <v>45.5</v>
      </c>
      <c r="F158" s="14">
        <f t="shared" ref="F158:F186" si="14">ROUND(D158*$F$155,0)</f>
        <v>0</v>
      </c>
      <c r="G158" s="38">
        <f t="shared" si="13"/>
        <v>0</v>
      </c>
    </row>
    <row r="159" spans="1:8" x14ac:dyDescent="0.2">
      <c r="A159" s="4">
        <v>3</v>
      </c>
      <c r="B159" s="6" t="s">
        <v>183</v>
      </c>
      <c r="C159" s="3" t="s">
        <v>211</v>
      </c>
      <c r="D159" s="78">
        <v>7.0000000000000007E-2</v>
      </c>
      <c r="E159" s="18">
        <v>47.14</v>
      </c>
      <c r="F159" s="14">
        <f t="shared" si="14"/>
        <v>0</v>
      </c>
      <c r="G159" s="38">
        <f t="shared" si="13"/>
        <v>0</v>
      </c>
    </row>
    <row r="160" spans="1:8" x14ac:dyDescent="0.2">
      <c r="A160" s="4">
        <v>4</v>
      </c>
      <c r="B160" s="6" t="s">
        <v>184</v>
      </c>
      <c r="C160" s="6" t="s">
        <v>212</v>
      </c>
      <c r="D160" s="78">
        <v>0.01</v>
      </c>
      <c r="E160" s="18">
        <v>4.0599999999999996</v>
      </c>
      <c r="F160" s="14">
        <f t="shared" si="14"/>
        <v>0</v>
      </c>
      <c r="G160" s="38">
        <f t="shared" si="13"/>
        <v>0</v>
      </c>
    </row>
    <row r="161" spans="1:7" x14ac:dyDescent="0.2">
      <c r="A161" s="4">
        <v>5</v>
      </c>
      <c r="B161" s="6" t="s">
        <v>185</v>
      </c>
      <c r="C161" s="6" t="s">
        <v>213</v>
      </c>
      <c r="D161" s="78">
        <v>0.02</v>
      </c>
      <c r="E161" s="18">
        <v>21</v>
      </c>
      <c r="F161" s="14">
        <f t="shared" si="14"/>
        <v>0</v>
      </c>
      <c r="G161" s="38">
        <f t="shared" si="13"/>
        <v>0</v>
      </c>
    </row>
    <row r="162" spans="1:7" x14ac:dyDescent="0.2">
      <c r="A162" s="4">
        <v>6</v>
      </c>
      <c r="B162" s="6" t="s">
        <v>186</v>
      </c>
      <c r="C162" s="6" t="s">
        <v>214</v>
      </c>
      <c r="D162" s="78">
        <v>0.12</v>
      </c>
      <c r="E162" s="18">
        <v>21</v>
      </c>
      <c r="F162" s="14">
        <f t="shared" si="14"/>
        <v>0</v>
      </c>
      <c r="G162" s="38">
        <f t="shared" si="13"/>
        <v>0</v>
      </c>
    </row>
    <row r="163" spans="1:7" x14ac:dyDescent="0.2">
      <c r="A163" s="4">
        <v>7</v>
      </c>
      <c r="B163" s="6" t="s">
        <v>187</v>
      </c>
      <c r="C163" s="6" t="s">
        <v>215</v>
      </c>
      <c r="D163" s="78">
        <v>0.02</v>
      </c>
      <c r="E163" s="18">
        <v>18</v>
      </c>
      <c r="F163" s="14">
        <f t="shared" si="14"/>
        <v>0</v>
      </c>
      <c r="G163" s="38">
        <f t="shared" si="13"/>
        <v>0</v>
      </c>
    </row>
    <row r="164" spans="1:7" x14ac:dyDescent="0.2">
      <c r="A164" s="4">
        <v>8</v>
      </c>
      <c r="B164" s="6" t="s">
        <v>188</v>
      </c>
      <c r="C164" s="6" t="s">
        <v>216</v>
      </c>
      <c r="D164" s="78">
        <v>0.01</v>
      </c>
      <c r="E164" s="18">
        <v>24.75</v>
      </c>
      <c r="F164" s="14">
        <f t="shared" si="14"/>
        <v>0</v>
      </c>
      <c r="G164" s="38">
        <f t="shared" si="13"/>
        <v>0</v>
      </c>
    </row>
    <row r="165" spans="1:7" x14ac:dyDescent="0.2">
      <c r="A165" s="4">
        <v>9</v>
      </c>
      <c r="B165" s="6" t="s">
        <v>189</v>
      </c>
      <c r="C165" s="6" t="s">
        <v>217</v>
      </c>
      <c r="D165" s="78">
        <v>0.01</v>
      </c>
      <c r="E165" s="18">
        <v>12.12</v>
      </c>
      <c r="F165" s="14">
        <f t="shared" si="14"/>
        <v>0</v>
      </c>
      <c r="G165" s="38">
        <f t="shared" si="13"/>
        <v>0</v>
      </c>
    </row>
    <row r="166" spans="1:7" x14ac:dyDescent="0.2">
      <c r="A166" s="4">
        <v>10</v>
      </c>
      <c r="B166" s="6" t="s">
        <v>190</v>
      </c>
      <c r="C166" s="6" t="s">
        <v>218</v>
      </c>
      <c r="D166" s="78">
        <v>0.02</v>
      </c>
      <c r="E166" s="18">
        <v>20.13</v>
      </c>
      <c r="F166" s="14">
        <f t="shared" si="14"/>
        <v>0</v>
      </c>
      <c r="G166" s="38">
        <f t="shared" si="13"/>
        <v>0</v>
      </c>
    </row>
    <row r="167" spans="1:7" x14ac:dyDescent="0.2">
      <c r="A167" s="4">
        <v>11</v>
      </c>
      <c r="B167" s="6" t="s">
        <v>191</v>
      </c>
      <c r="C167" s="6" t="s">
        <v>219</v>
      </c>
      <c r="D167" s="78">
        <v>0.01</v>
      </c>
      <c r="E167" s="18">
        <v>4.1100000000000003</v>
      </c>
      <c r="F167" s="14">
        <f t="shared" si="14"/>
        <v>0</v>
      </c>
      <c r="G167" s="38">
        <f t="shared" si="13"/>
        <v>0</v>
      </c>
    </row>
    <row r="168" spans="1:7" x14ac:dyDescent="0.2">
      <c r="A168" s="4">
        <v>12</v>
      </c>
      <c r="B168" s="6" t="s">
        <v>192</v>
      </c>
      <c r="C168" s="6" t="s">
        <v>220</v>
      </c>
      <c r="D168" s="78">
        <v>0.01</v>
      </c>
      <c r="E168" s="18">
        <v>4.1100000000000003</v>
      </c>
      <c r="F168" s="14">
        <f t="shared" si="14"/>
        <v>0</v>
      </c>
      <c r="G168" s="38">
        <f t="shared" si="13"/>
        <v>0</v>
      </c>
    </row>
    <row r="169" spans="1:7" x14ac:dyDescent="0.2">
      <c r="A169" s="4">
        <v>13</v>
      </c>
      <c r="B169" s="6" t="s">
        <v>193</v>
      </c>
      <c r="C169" s="6" t="s">
        <v>221</v>
      </c>
      <c r="D169" s="78">
        <v>5.0000000000000001E-3</v>
      </c>
      <c r="E169" s="18">
        <v>4.1100000000000003</v>
      </c>
      <c r="F169" s="14">
        <f t="shared" si="14"/>
        <v>0</v>
      </c>
      <c r="G169" s="38">
        <f t="shared" si="13"/>
        <v>0</v>
      </c>
    </row>
    <row r="170" spans="1:7" x14ac:dyDescent="0.2">
      <c r="A170" s="4">
        <v>14</v>
      </c>
      <c r="B170" s="6" t="s">
        <v>194</v>
      </c>
      <c r="C170" s="6" t="s">
        <v>222</v>
      </c>
      <c r="D170" s="78">
        <v>0.03</v>
      </c>
      <c r="E170" s="18">
        <v>46.56</v>
      </c>
      <c r="F170" s="14">
        <f t="shared" si="14"/>
        <v>0</v>
      </c>
      <c r="G170" s="38">
        <f t="shared" si="13"/>
        <v>0</v>
      </c>
    </row>
    <row r="171" spans="1:7" x14ac:dyDescent="0.2">
      <c r="A171" s="4">
        <v>15</v>
      </c>
      <c r="B171" s="6" t="s">
        <v>195</v>
      </c>
      <c r="C171" s="6" t="s">
        <v>223</v>
      </c>
      <c r="D171" s="78">
        <v>5.0000000000000001E-3</v>
      </c>
      <c r="E171" s="18">
        <v>4.1100000000000003</v>
      </c>
      <c r="F171" s="14">
        <f t="shared" si="14"/>
        <v>0</v>
      </c>
      <c r="G171" s="38">
        <f t="shared" si="13"/>
        <v>0</v>
      </c>
    </row>
    <row r="172" spans="1:7" x14ac:dyDescent="0.2">
      <c r="A172" s="4">
        <v>16</v>
      </c>
      <c r="B172" s="6" t="s">
        <v>196</v>
      </c>
      <c r="C172" s="6" t="s">
        <v>224</v>
      </c>
      <c r="D172" s="78">
        <v>5.0000000000000001E-3</v>
      </c>
      <c r="E172" s="18">
        <v>4.25</v>
      </c>
      <c r="F172" s="14">
        <f t="shared" si="14"/>
        <v>0</v>
      </c>
      <c r="G172" s="38">
        <f t="shared" si="13"/>
        <v>0</v>
      </c>
    </row>
    <row r="173" spans="1:7" x14ac:dyDescent="0.2">
      <c r="A173" s="4">
        <v>17</v>
      </c>
      <c r="B173" s="6" t="s">
        <v>197</v>
      </c>
      <c r="C173" s="6" t="s">
        <v>225</v>
      </c>
      <c r="D173" s="78">
        <v>0.01</v>
      </c>
      <c r="E173" s="18">
        <v>13.51</v>
      </c>
      <c r="F173" s="14">
        <f t="shared" si="14"/>
        <v>0</v>
      </c>
      <c r="G173" s="38">
        <f t="shared" si="13"/>
        <v>0</v>
      </c>
    </row>
    <row r="174" spans="1:7" x14ac:dyDescent="0.2">
      <c r="A174" s="4">
        <v>18</v>
      </c>
      <c r="B174" s="6" t="s">
        <v>198</v>
      </c>
      <c r="C174" s="6" t="s">
        <v>226</v>
      </c>
      <c r="D174" s="78">
        <v>0.11</v>
      </c>
      <c r="E174" s="18">
        <v>46.88</v>
      </c>
      <c r="F174" s="14">
        <f t="shared" si="14"/>
        <v>0</v>
      </c>
      <c r="G174" s="38">
        <f t="shared" si="13"/>
        <v>0</v>
      </c>
    </row>
    <row r="175" spans="1:7" x14ac:dyDescent="0.2">
      <c r="A175" s="4">
        <v>19</v>
      </c>
      <c r="B175" s="6" t="s">
        <v>199</v>
      </c>
      <c r="C175" s="6" t="s">
        <v>227</v>
      </c>
      <c r="D175" s="78">
        <v>0.12</v>
      </c>
      <c r="E175" s="18">
        <v>23</v>
      </c>
      <c r="F175" s="14">
        <f t="shared" si="14"/>
        <v>0</v>
      </c>
      <c r="G175" s="38">
        <f t="shared" si="13"/>
        <v>0</v>
      </c>
    </row>
    <row r="176" spans="1:7" x14ac:dyDescent="0.2">
      <c r="A176" s="4">
        <v>20</v>
      </c>
      <c r="B176" s="6" t="s">
        <v>200</v>
      </c>
      <c r="C176" s="6" t="s">
        <v>228</v>
      </c>
      <c r="D176" s="78">
        <v>0.12</v>
      </c>
      <c r="E176" s="18">
        <v>26.25</v>
      </c>
      <c r="F176" s="14">
        <f t="shared" si="14"/>
        <v>0</v>
      </c>
      <c r="G176" s="38">
        <f t="shared" si="13"/>
        <v>0</v>
      </c>
    </row>
    <row r="177" spans="1:8" x14ac:dyDescent="0.2">
      <c r="A177" s="4">
        <v>21</v>
      </c>
      <c r="B177" s="6" t="s">
        <v>201</v>
      </c>
      <c r="C177" s="6" t="s">
        <v>229</v>
      </c>
      <c r="D177" s="78">
        <v>5.0000000000000001E-3</v>
      </c>
      <c r="E177" s="18">
        <v>4.8</v>
      </c>
      <c r="F177" s="14">
        <f t="shared" si="14"/>
        <v>0</v>
      </c>
      <c r="G177" s="38">
        <f t="shared" si="13"/>
        <v>0</v>
      </c>
    </row>
    <row r="178" spans="1:8" x14ac:dyDescent="0.2">
      <c r="A178" s="4">
        <v>22</v>
      </c>
      <c r="B178" s="6" t="s">
        <v>202</v>
      </c>
      <c r="C178" s="6" t="s">
        <v>230</v>
      </c>
      <c r="D178" s="78">
        <v>5.0000000000000001E-3</v>
      </c>
      <c r="E178" s="18">
        <v>12</v>
      </c>
      <c r="F178" s="14">
        <f t="shared" si="14"/>
        <v>0</v>
      </c>
      <c r="G178" s="38">
        <f t="shared" si="13"/>
        <v>0</v>
      </c>
    </row>
    <row r="179" spans="1:8" x14ac:dyDescent="0.2">
      <c r="A179" s="4">
        <v>23</v>
      </c>
      <c r="B179" s="6" t="s">
        <v>203</v>
      </c>
      <c r="C179" s="6" t="s">
        <v>231</v>
      </c>
      <c r="D179" s="78">
        <v>0.11</v>
      </c>
      <c r="E179" s="18">
        <v>46.88</v>
      </c>
      <c r="F179" s="14">
        <f t="shared" si="14"/>
        <v>0</v>
      </c>
      <c r="G179" s="38">
        <f t="shared" si="13"/>
        <v>0</v>
      </c>
    </row>
    <row r="180" spans="1:8" x14ac:dyDescent="0.2">
      <c r="A180" s="4">
        <v>24</v>
      </c>
      <c r="B180" s="6" t="s">
        <v>204</v>
      </c>
      <c r="C180" s="6" t="s">
        <v>232</v>
      </c>
      <c r="D180" s="78">
        <v>5.0000000000000001E-3</v>
      </c>
      <c r="E180" s="18">
        <v>13.51</v>
      </c>
      <c r="F180" s="14">
        <f t="shared" si="14"/>
        <v>0</v>
      </c>
      <c r="G180" s="38">
        <f t="shared" si="13"/>
        <v>0</v>
      </c>
    </row>
    <row r="181" spans="1:8" x14ac:dyDescent="0.2">
      <c r="A181" s="4">
        <v>25</v>
      </c>
      <c r="B181" s="6" t="s">
        <v>205</v>
      </c>
      <c r="C181" s="6" t="s">
        <v>233</v>
      </c>
      <c r="D181" s="78">
        <v>5.0000000000000001E-3</v>
      </c>
      <c r="E181" s="18">
        <v>4.8</v>
      </c>
      <c r="F181" s="14">
        <f t="shared" si="14"/>
        <v>0</v>
      </c>
      <c r="G181" s="38">
        <f t="shared" si="13"/>
        <v>0</v>
      </c>
    </row>
    <row r="182" spans="1:8" x14ac:dyDescent="0.2">
      <c r="A182" s="4">
        <v>26</v>
      </c>
      <c r="B182" s="6" t="s">
        <v>206</v>
      </c>
      <c r="C182" s="6" t="s">
        <v>234</v>
      </c>
      <c r="D182" s="78">
        <v>5.0000000000000001E-3</v>
      </c>
      <c r="E182" s="18">
        <v>1.37</v>
      </c>
      <c r="F182" s="14">
        <f t="shared" si="14"/>
        <v>0</v>
      </c>
      <c r="G182" s="38">
        <f t="shared" si="13"/>
        <v>0</v>
      </c>
    </row>
    <row r="183" spans="1:8" x14ac:dyDescent="0.2">
      <c r="A183" s="4">
        <v>27</v>
      </c>
      <c r="B183" s="6" t="s">
        <v>207</v>
      </c>
      <c r="C183" s="6" t="s">
        <v>235</v>
      </c>
      <c r="D183" s="78">
        <v>5.0000000000000001E-3</v>
      </c>
      <c r="E183" s="18">
        <v>9.36</v>
      </c>
      <c r="F183" s="14">
        <f t="shared" si="14"/>
        <v>0</v>
      </c>
      <c r="G183" s="38">
        <f t="shared" si="13"/>
        <v>0</v>
      </c>
    </row>
    <row r="184" spans="1:8" ht="13.5" customHeight="1" x14ac:dyDescent="0.2">
      <c r="A184" s="4">
        <v>28</v>
      </c>
      <c r="B184" s="6" t="s">
        <v>208</v>
      </c>
      <c r="C184" s="6" t="s">
        <v>236</v>
      </c>
      <c r="D184" s="78">
        <v>5.0000000000000001E-3</v>
      </c>
      <c r="E184" s="18">
        <v>12</v>
      </c>
      <c r="F184" s="14">
        <f t="shared" si="14"/>
        <v>0</v>
      </c>
      <c r="G184" s="38">
        <f t="shared" si="13"/>
        <v>0</v>
      </c>
    </row>
    <row r="185" spans="1:8" s="8" customFormat="1" x14ac:dyDescent="0.2">
      <c r="A185" s="4">
        <v>29</v>
      </c>
      <c r="B185" s="79" t="s">
        <v>485</v>
      </c>
      <c r="C185" s="79" t="s">
        <v>486</v>
      </c>
      <c r="D185" s="80">
        <v>5.0000000000000001E-3</v>
      </c>
      <c r="E185" s="81">
        <v>13.51</v>
      </c>
      <c r="F185" s="82">
        <f t="shared" si="14"/>
        <v>0</v>
      </c>
      <c r="G185" s="83">
        <f t="shared" si="13"/>
        <v>0</v>
      </c>
      <c r="H185" s="1"/>
    </row>
    <row r="186" spans="1:8" s="8" customFormat="1" x14ac:dyDescent="0.2">
      <c r="A186" s="4">
        <v>30</v>
      </c>
      <c r="B186" s="79" t="s">
        <v>487</v>
      </c>
      <c r="C186" s="79" t="s">
        <v>488</v>
      </c>
      <c r="D186" s="80">
        <v>5.0000000000000001E-3</v>
      </c>
      <c r="E186" s="81">
        <v>13.51</v>
      </c>
      <c r="F186" s="82">
        <f t="shared" si="14"/>
        <v>0</v>
      </c>
      <c r="G186" s="83">
        <f t="shared" si="13"/>
        <v>0</v>
      </c>
      <c r="H186" s="33"/>
    </row>
    <row r="187" spans="1:8" s="8" customFormat="1" ht="12.75" thickBot="1" x14ac:dyDescent="0.25">
      <c r="A187" s="107" t="s">
        <v>2</v>
      </c>
      <c r="B187" s="108"/>
      <c r="C187" s="108"/>
      <c r="D187" s="108"/>
      <c r="E187" s="109"/>
      <c r="F187" s="22">
        <f>SUM(F157:F186)</f>
        <v>0</v>
      </c>
      <c r="G187" s="26">
        <f>SUM(G157:G186)</f>
        <v>0</v>
      </c>
      <c r="H187" s="33"/>
    </row>
    <row r="188" spans="1:8" s="8" customFormat="1" x14ac:dyDescent="0.2">
      <c r="A188" s="31"/>
      <c r="B188" s="31"/>
      <c r="C188" s="31"/>
      <c r="D188" s="31"/>
      <c r="E188" s="31"/>
      <c r="F188" s="31"/>
      <c r="G188" s="32"/>
      <c r="H188" s="33"/>
    </row>
    <row r="189" spans="1:8" s="8" customFormat="1" x14ac:dyDescent="0.2">
      <c r="A189" s="31"/>
      <c r="B189" s="31"/>
      <c r="C189" s="31"/>
      <c r="D189" s="31"/>
      <c r="E189" s="31"/>
      <c r="F189" s="31"/>
      <c r="G189" s="32"/>
      <c r="H189" s="33"/>
    </row>
    <row r="190" spans="1:8" s="8" customFormat="1" ht="12.75" thickBot="1" x14ac:dyDescent="0.25">
      <c r="A190" s="31"/>
      <c r="B190" s="31"/>
      <c r="C190" s="31"/>
      <c r="D190" s="31"/>
      <c r="E190" s="31"/>
      <c r="F190" s="31"/>
      <c r="G190" s="32"/>
      <c r="H190" s="33"/>
    </row>
    <row r="191" spans="1:8" s="8" customFormat="1" x14ac:dyDescent="0.2">
      <c r="A191" s="90" t="s">
        <v>150</v>
      </c>
      <c r="B191" s="91"/>
      <c r="C191" s="91"/>
      <c r="D191" s="91"/>
      <c r="E191" s="91"/>
      <c r="F191" s="91"/>
      <c r="G191" s="92"/>
      <c r="H191" s="33"/>
    </row>
    <row r="192" spans="1:8" s="8" customFormat="1" x14ac:dyDescent="0.2">
      <c r="A192" s="93" t="s">
        <v>3</v>
      </c>
      <c r="B192" s="94"/>
      <c r="C192" s="94"/>
      <c r="D192" s="94"/>
      <c r="E192" s="94"/>
      <c r="F192" s="12">
        <v>796</v>
      </c>
      <c r="G192" s="95"/>
      <c r="H192" s="33"/>
    </row>
    <row r="193" spans="1:8" s="8" customFormat="1" x14ac:dyDescent="0.2">
      <c r="A193" s="104" t="s">
        <v>285</v>
      </c>
      <c r="B193" s="105"/>
      <c r="C193" s="105"/>
      <c r="D193" s="105"/>
      <c r="E193" s="106"/>
      <c r="F193" s="23"/>
      <c r="G193" s="95"/>
      <c r="H193" s="33"/>
    </row>
    <row r="194" spans="1:8" s="8" customFormat="1" ht="24" x14ac:dyDescent="0.2">
      <c r="A194" s="21" t="s">
        <v>40</v>
      </c>
      <c r="B194" s="11" t="s">
        <v>1</v>
      </c>
      <c r="C194" s="16" t="s">
        <v>0</v>
      </c>
      <c r="D194" s="11" t="s">
        <v>38</v>
      </c>
      <c r="E194" s="11" t="s">
        <v>39</v>
      </c>
      <c r="F194" s="20" t="s">
        <v>41</v>
      </c>
      <c r="G194" s="17" t="s">
        <v>44</v>
      </c>
      <c r="H194" s="33"/>
    </row>
    <row r="195" spans="1:8" s="8" customFormat="1" x14ac:dyDescent="0.2">
      <c r="A195" s="45">
        <v>1</v>
      </c>
      <c r="B195" s="6" t="s">
        <v>247</v>
      </c>
      <c r="C195" s="6" t="s">
        <v>250</v>
      </c>
      <c r="D195" s="35">
        <v>0.5</v>
      </c>
      <c r="E195" s="44">
        <v>236.31</v>
      </c>
      <c r="F195" s="19">
        <f>ROUND($F$193*D195,0)</f>
        <v>0</v>
      </c>
      <c r="G195" s="46">
        <f>F195*E195</f>
        <v>0</v>
      </c>
      <c r="H195" s="33"/>
    </row>
    <row r="196" spans="1:8" s="8" customFormat="1" x14ac:dyDescent="0.2">
      <c r="A196" s="45">
        <v>2</v>
      </c>
      <c r="B196" s="6" t="s">
        <v>182</v>
      </c>
      <c r="C196" s="3" t="s">
        <v>210</v>
      </c>
      <c r="D196" s="35">
        <v>0.5</v>
      </c>
      <c r="E196" s="44">
        <v>45.5</v>
      </c>
      <c r="F196" s="19">
        <f>ROUND($F$193*D196,0)</f>
        <v>0</v>
      </c>
      <c r="G196" s="46">
        <f>F196*E196</f>
        <v>0</v>
      </c>
      <c r="H196" s="33"/>
    </row>
    <row r="197" spans="1:8" s="8" customFormat="1" ht="12.75" thickBot="1" x14ac:dyDescent="0.25">
      <c r="A197" s="110" t="s">
        <v>2</v>
      </c>
      <c r="B197" s="111"/>
      <c r="C197" s="111"/>
      <c r="D197" s="111"/>
      <c r="E197" s="111"/>
      <c r="F197" s="22">
        <f>SUM(F195:F196)</f>
        <v>0</v>
      </c>
      <c r="G197" s="26">
        <f>SUM(G195:G196)</f>
        <v>0</v>
      </c>
      <c r="H197" s="33"/>
    </row>
    <row r="198" spans="1:8" s="8" customFormat="1" x14ac:dyDescent="0.2">
      <c r="A198" s="31"/>
      <c r="B198" s="31"/>
      <c r="C198" s="31"/>
      <c r="D198" s="31"/>
      <c r="E198" s="31"/>
      <c r="F198" s="31"/>
      <c r="G198" s="32"/>
      <c r="H198" s="33"/>
    </row>
    <row r="199" spans="1:8" ht="12.75" thickBot="1" x14ac:dyDescent="0.25">
      <c r="A199" s="31"/>
      <c r="B199" s="31"/>
      <c r="C199" s="31"/>
      <c r="D199" s="31"/>
      <c r="E199" s="31"/>
      <c r="F199" s="31"/>
      <c r="G199" s="32"/>
      <c r="H199" s="33"/>
    </row>
    <row r="200" spans="1:8" ht="13.15" customHeight="1" x14ac:dyDescent="0.2">
      <c r="A200" s="96" t="s">
        <v>148</v>
      </c>
      <c r="B200" s="97"/>
      <c r="C200" s="97"/>
      <c r="D200" s="97"/>
      <c r="E200" s="97"/>
      <c r="F200" s="97"/>
      <c r="G200" s="98"/>
    </row>
    <row r="201" spans="1:8" x14ac:dyDescent="0.2">
      <c r="A201" s="99" t="s">
        <v>3</v>
      </c>
      <c r="B201" s="100"/>
      <c r="C201" s="100"/>
      <c r="D201" s="100"/>
      <c r="E201" s="101"/>
      <c r="F201" s="12">
        <v>420</v>
      </c>
      <c r="G201" s="95"/>
    </row>
    <row r="202" spans="1:8" x14ac:dyDescent="0.2">
      <c r="A202" s="104" t="s">
        <v>286</v>
      </c>
      <c r="B202" s="105"/>
      <c r="C202" s="105"/>
      <c r="D202" s="105"/>
      <c r="E202" s="106"/>
      <c r="F202" s="23"/>
      <c r="G202" s="95"/>
    </row>
    <row r="203" spans="1:8" ht="24" x14ac:dyDescent="0.2">
      <c r="A203" s="21" t="s">
        <v>40</v>
      </c>
      <c r="B203" s="11" t="s">
        <v>1</v>
      </c>
      <c r="C203" s="16" t="s">
        <v>0</v>
      </c>
      <c r="D203" s="11" t="s">
        <v>38</v>
      </c>
      <c r="E203" s="11" t="s">
        <v>39</v>
      </c>
      <c r="F203" s="20" t="s">
        <v>41</v>
      </c>
      <c r="G203" s="17" t="s">
        <v>44</v>
      </c>
    </row>
    <row r="204" spans="1:8" x14ac:dyDescent="0.2">
      <c r="A204" s="34">
        <v>1</v>
      </c>
      <c r="B204" s="10" t="s">
        <v>248</v>
      </c>
      <c r="C204" s="30" t="s">
        <v>251</v>
      </c>
      <c r="D204" s="35">
        <v>1</v>
      </c>
      <c r="E204" s="36">
        <v>6.36</v>
      </c>
      <c r="F204" s="19">
        <f>D204*F202</f>
        <v>0</v>
      </c>
      <c r="G204" s="37">
        <f>E204*F204</f>
        <v>0</v>
      </c>
    </row>
    <row r="205" spans="1:8" ht="13.9" customHeight="1" thickBot="1" x14ac:dyDescent="0.25">
      <c r="A205" s="107" t="s">
        <v>2</v>
      </c>
      <c r="B205" s="108"/>
      <c r="C205" s="108"/>
      <c r="D205" s="108"/>
      <c r="E205" s="109"/>
      <c r="F205" s="22">
        <f>SUM(F204:F204)</f>
        <v>0</v>
      </c>
      <c r="G205" s="26">
        <f>SUM(G204:G204)</f>
        <v>0</v>
      </c>
    </row>
    <row r="207" spans="1:8" ht="12.75" customHeight="1" thickBot="1" x14ac:dyDescent="0.25"/>
    <row r="208" spans="1:8" x14ac:dyDescent="0.2">
      <c r="A208" s="96" t="s">
        <v>149</v>
      </c>
      <c r="B208" s="97"/>
      <c r="C208" s="97"/>
      <c r="D208" s="97"/>
      <c r="E208" s="97"/>
      <c r="F208" s="97"/>
      <c r="G208" s="98"/>
    </row>
    <row r="209" spans="1:7" x14ac:dyDescent="0.2">
      <c r="A209" s="99" t="s">
        <v>3</v>
      </c>
      <c r="B209" s="100"/>
      <c r="C209" s="100"/>
      <c r="D209" s="100"/>
      <c r="E209" s="101"/>
      <c r="F209" s="12">
        <v>96</v>
      </c>
      <c r="G209" s="48"/>
    </row>
    <row r="210" spans="1:7" x14ac:dyDescent="0.2">
      <c r="A210" s="104" t="s">
        <v>287</v>
      </c>
      <c r="B210" s="105"/>
      <c r="C210" s="105"/>
      <c r="D210" s="105"/>
      <c r="E210" s="106"/>
      <c r="F210" s="23"/>
      <c r="G210" s="48"/>
    </row>
    <row r="211" spans="1:7" ht="36" x14ac:dyDescent="0.2">
      <c r="A211" s="21" t="s">
        <v>40</v>
      </c>
      <c r="B211" s="11" t="s">
        <v>1</v>
      </c>
      <c r="C211" s="16" t="s">
        <v>0</v>
      </c>
      <c r="D211" s="11" t="s">
        <v>39</v>
      </c>
      <c r="E211" s="11" t="s">
        <v>43</v>
      </c>
      <c r="F211" s="20" t="s">
        <v>41</v>
      </c>
      <c r="G211" s="17" t="s">
        <v>44</v>
      </c>
    </row>
    <row r="212" spans="1:7" ht="12.75" thickBot="1" x14ac:dyDescent="0.25">
      <c r="A212" s="15">
        <v>1</v>
      </c>
      <c r="B212" s="39" t="s">
        <v>249</v>
      </c>
      <c r="C212" s="40" t="s">
        <v>252</v>
      </c>
      <c r="D212" s="42">
        <v>27</v>
      </c>
      <c r="E212" s="41">
        <v>292.7</v>
      </c>
      <c r="F212" s="51">
        <f>F210</f>
        <v>0</v>
      </c>
      <c r="G212" s="43">
        <f>(E212+D212)*F212</f>
        <v>0</v>
      </c>
    </row>
    <row r="214" spans="1:7" ht="12.75" thickBot="1" x14ac:dyDescent="0.25"/>
    <row r="215" spans="1:7" x14ac:dyDescent="0.2">
      <c r="A215" s="90" t="s">
        <v>253</v>
      </c>
      <c r="B215" s="91"/>
      <c r="C215" s="91"/>
      <c r="D215" s="91"/>
      <c r="E215" s="91"/>
      <c r="F215" s="91"/>
      <c r="G215" s="92"/>
    </row>
    <row r="216" spans="1:7" x14ac:dyDescent="0.2">
      <c r="A216" s="93" t="s">
        <v>3</v>
      </c>
      <c r="B216" s="94"/>
      <c r="C216" s="94"/>
      <c r="D216" s="94"/>
      <c r="E216" s="94"/>
      <c r="F216" s="12">
        <v>3300</v>
      </c>
      <c r="G216" s="95"/>
    </row>
    <row r="217" spans="1:7" x14ac:dyDescent="0.2">
      <c r="A217" s="104" t="s">
        <v>288</v>
      </c>
      <c r="B217" s="105"/>
      <c r="C217" s="105"/>
      <c r="D217" s="105"/>
      <c r="E217" s="106"/>
      <c r="F217" s="23"/>
      <c r="G217" s="95"/>
    </row>
    <row r="218" spans="1:7" ht="24" x14ac:dyDescent="0.2">
      <c r="A218" s="21" t="s">
        <v>40</v>
      </c>
      <c r="B218" s="11" t="s">
        <v>1</v>
      </c>
      <c r="C218" s="16" t="s">
        <v>0</v>
      </c>
      <c r="D218" s="11" t="s">
        <v>38</v>
      </c>
      <c r="E218" s="11" t="s">
        <v>39</v>
      </c>
      <c r="F218" s="20" t="s">
        <v>41</v>
      </c>
      <c r="G218" s="17" t="s">
        <v>44</v>
      </c>
    </row>
    <row r="219" spans="1:7" x14ac:dyDescent="0.2">
      <c r="A219" s="4">
        <v>1</v>
      </c>
      <c r="B219" s="10" t="s">
        <v>151</v>
      </c>
      <c r="C219" s="6" t="s">
        <v>180</v>
      </c>
      <c r="D219" s="9">
        <v>0.09</v>
      </c>
      <c r="E219" s="18">
        <v>6.3</v>
      </c>
      <c r="F219" s="47">
        <f>ROUND(D219*$F$217,0)</f>
        <v>0</v>
      </c>
      <c r="G219" s="38">
        <f>F219*E219</f>
        <v>0</v>
      </c>
    </row>
    <row r="220" spans="1:7" x14ac:dyDescent="0.2">
      <c r="A220" s="4">
        <v>2</v>
      </c>
      <c r="B220" s="10" t="s">
        <v>152</v>
      </c>
      <c r="C220" s="6" t="s">
        <v>166</v>
      </c>
      <c r="D220" s="9">
        <v>0.01</v>
      </c>
      <c r="E220" s="18">
        <v>6.35</v>
      </c>
      <c r="F220" s="47">
        <f t="shared" ref="F220:F233" si="15">ROUND(D220*$F$217,0)</f>
        <v>0</v>
      </c>
      <c r="G220" s="38">
        <f t="shared" ref="G220:G233" si="16">F220*E220</f>
        <v>0</v>
      </c>
    </row>
    <row r="221" spans="1:7" x14ac:dyDescent="0.2">
      <c r="A221" s="4">
        <v>3</v>
      </c>
      <c r="B221" s="10" t="s">
        <v>153</v>
      </c>
      <c r="C221" s="6" t="s">
        <v>167</v>
      </c>
      <c r="D221" s="9">
        <v>0.01</v>
      </c>
      <c r="E221" s="18">
        <v>4.67</v>
      </c>
      <c r="F221" s="47">
        <f t="shared" si="15"/>
        <v>0</v>
      </c>
      <c r="G221" s="38">
        <f t="shared" si="16"/>
        <v>0</v>
      </c>
    </row>
    <row r="222" spans="1:7" x14ac:dyDescent="0.2">
      <c r="A222" s="4">
        <v>4</v>
      </c>
      <c r="B222" s="10" t="s">
        <v>154</v>
      </c>
      <c r="C222" s="6" t="s">
        <v>168</v>
      </c>
      <c r="D222" s="9">
        <v>0.01</v>
      </c>
      <c r="E222" s="18">
        <v>6.35</v>
      </c>
      <c r="F222" s="47">
        <f t="shared" si="15"/>
        <v>0</v>
      </c>
      <c r="G222" s="38">
        <f t="shared" si="16"/>
        <v>0</v>
      </c>
    </row>
    <row r="223" spans="1:7" x14ac:dyDescent="0.2">
      <c r="A223" s="4">
        <v>5</v>
      </c>
      <c r="B223" s="10" t="s">
        <v>155</v>
      </c>
      <c r="C223" s="6" t="s">
        <v>169</v>
      </c>
      <c r="D223" s="9">
        <v>0.01</v>
      </c>
      <c r="E223" s="18">
        <v>4.67</v>
      </c>
      <c r="F223" s="47">
        <f t="shared" si="15"/>
        <v>0</v>
      </c>
      <c r="G223" s="38">
        <f t="shared" si="16"/>
        <v>0</v>
      </c>
    </row>
    <row r="224" spans="1:7" x14ac:dyDescent="0.2">
      <c r="A224" s="4">
        <v>6</v>
      </c>
      <c r="B224" s="10" t="s">
        <v>156</v>
      </c>
      <c r="C224" s="6" t="s">
        <v>170</v>
      </c>
      <c r="D224" s="9">
        <v>0.01</v>
      </c>
      <c r="E224" s="18">
        <v>4.67</v>
      </c>
      <c r="F224" s="47">
        <f t="shared" si="15"/>
        <v>0</v>
      </c>
      <c r="G224" s="38">
        <f t="shared" si="16"/>
        <v>0</v>
      </c>
    </row>
    <row r="225" spans="1:7" x14ac:dyDescent="0.2">
      <c r="A225" s="4">
        <v>7</v>
      </c>
      <c r="B225" s="10" t="s">
        <v>157</v>
      </c>
      <c r="C225" s="6" t="s">
        <v>171</v>
      </c>
      <c r="D225" s="9">
        <v>0.01</v>
      </c>
      <c r="E225" s="18">
        <v>6.35</v>
      </c>
      <c r="F225" s="47">
        <f t="shared" si="15"/>
        <v>0</v>
      </c>
      <c r="G225" s="38">
        <f t="shared" si="16"/>
        <v>0</v>
      </c>
    </row>
    <row r="226" spans="1:7" x14ac:dyDescent="0.2">
      <c r="A226" s="4">
        <v>8</v>
      </c>
      <c r="B226" s="10" t="s">
        <v>158</v>
      </c>
      <c r="C226" s="6" t="s">
        <v>172</v>
      </c>
      <c r="D226" s="9">
        <v>0.01</v>
      </c>
      <c r="E226" s="18">
        <v>4.67</v>
      </c>
      <c r="F226" s="47">
        <f t="shared" si="15"/>
        <v>0</v>
      </c>
      <c r="G226" s="38">
        <f t="shared" si="16"/>
        <v>0</v>
      </c>
    </row>
    <row r="227" spans="1:7" x14ac:dyDescent="0.2">
      <c r="A227" s="4">
        <v>9</v>
      </c>
      <c r="B227" s="10" t="s">
        <v>159</v>
      </c>
      <c r="C227" s="6" t="s">
        <v>173</v>
      </c>
      <c r="D227" s="9">
        <v>0.21</v>
      </c>
      <c r="E227" s="18">
        <v>6.35</v>
      </c>
      <c r="F227" s="47">
        <f t="shared" si="15"/>
        <v>0</v>
      </c>
      <c r="G227" s="38">
        <f t="shared" si="16"/>
        <v>0</v>
      </c>
    </row>
    <row r="228" spans="1:7" x14ac:dyDescent="0.2">
      <c r="A228" s="4">
        <v>10</v>
      </c>
      <c r="B228" s="10" t="s">
        <v>160</v>
      </c>
      <c r="C228" s="6" t="s">
        <v>174</v>
      </c>
      <c r="D228" s="9">
        <v>0.53</v>
      </c>
      <c r="E228" s="18">
        <v>4.67</v>
      </c>
      <c r="F228" s="47">
        <f t="shared" si="15"/>
        <v>0</v>
      </c>
      <c r="G228" s="38">
        <f t="shared" si="16"/>
        <v>0</v>
      </c>
    </row>
    <row r="229" spans="1:7" x14ac:dyDescent="0.2">
      <c r="A229" s="4">
        <v>11</v>
      </c>
      <c r="B229" s="10" t="s">
        <v>161</v>
      </c>
      <c r="C229" s="6" t="s">
        <v>175</v>
      </c>
      <c r="D229" s="9">
        <v>0.02</v>
      </c>
      <c r="E229" s="18">
        <v>4.67</v>
      </c>
      <c r="F229" s="47">
        <f t="shared" si="15"/>
        <v>0</v>
      </c>
      <c r="G229" s="38">
        <f t="shared" si="16"/>
        <v>0</v>
      </c>
    </row>
    <row r="230" spans="1:7" x14ac:dyDescent="0.2">
      <c r="A230" s="4">
        <v>12</v>
      </c>
      <c r="B230" s="10" t="s">
        <v>162</v>
      </c>
      <c r="C230" s="6" t="s">
        <v>176</v>
      </c>
      <c r="D230" s="9">
        <v>0.05</v>
      </c>
      <c r="E230" s="18">
        <v>6.35</v>
      </c>
      <c r="F230" s="47">
        <f t="shared" si="15"/>
        <v>0</v>
      </c>
      <c r="G230" s="38">
        <f t="shared" si="16"/>
        <v>0</v>
      </c>
    </row>
    <row r="231" spans="1:7" x14ac:dyDescent="0.2">
      <c r="A231" s="4">
        <v>13</v>
      </c>
      <c r="B231" s="10" t="s">
        <v>163</v>
      </c>
      <c r="C231" s="6" t="s">
        <v>177</v>
      </c>
      <c r="D231" s="9">
        <v>0.01</v>
      </c>
      <c r="E231" s="18">
        <v>4.67</v>
      </c>
      <c r="F231" s="47">
        <f t="shared" si="15"/>
        <v>0</v>
      </c>
      <c r="G231" s="38">
        <f t="shared" si="16"/>
        <v>0</v>
      </c>
    </row>
    <row r="232" spans="1:7" x14ac:dyDescent="0.2">
      <c r="A232" s="4">
        <v>14</v>
      </c>
      <c r="B232" s="10" t="s">
        <v>164</v>
      </c>
      <c r="C232" s="6" t="s">
        <v>178</v>
      </c>
      <c r="D232" s="9">
        <v>0.01</v>
      </c>
      <c r="E232" s="18">
        <v>6.35</v>
      </c>
      <c r="F232" s="47">
        <f t="shared" si="15"/>
        <v>0</v>
      </c>
      <c r="G232" s="38">
        <f t="shared" si="16"/>
        <v>0</v>
      </c>
    </row>
    <row r="233" spans="1:7" ht="13.5" customHeight="1" x14ac:dyDescent="0.2">
      <c r="A233" s="4">
        <v>15</v>
      </c>
      <c r="B233" s="10" t="s">
        <v>165</v>
      </c>
      <c r="C233" s="6" t="s">
        <v>179</v>
      </c>
      <c r="D233" s="9">
        <v>0.01</v>
      </c>
      <c r="E233" s="18">
        <v>6.35</v>
      </c>
      <c r="F233" s="47">
        <f t="shared" si="15"/>
        <v>0</v>
      </c>
      <c r="G233" s="38">
        <f t="shared" si="16"/>
        <v>0</v>
      </c>
    </row>
    <row r="234" spans="1:7" ht="12.75" thickBot="1" x14ac:dyDescent="0.25">
      <c r="A234" s="110" t="s">
        <v>2</v>
      </c>
      <c r="B234" s="111"/>
      <c r="C234" s="111"/>
      <c r="D234" s="111"/>
      <c r="E234" s="111"/>
      <c r="F234" s="49">
        <f>SUM(F219:F233)</f>
        <v>0</v>
      </c>
      <c r="G234" s="50">
        <f>SUM(G219:G233)</f>
        <v>0</v>
      </c>
    </row>
    <row r="236" spans="1:7" ht="12.75" thickBot="1" x14ac:dyDescent="0.25"/>
    <row r="237" spans="1:7" x14ac:dyDescent="0.2">
      <c r="A237" s="90" t="s">
        <v>254</v>
      </c>
      <c r="B237" s="91"/>
      <c r="C237" s="91"/>
      <c r="D237" s="91"/>
      <c r="E237" s="91"/>
      <c r="F237" s="91"/>
      <c r="G237" s="92"/>
    </row>
    <row r="238" spans="1:7" x14ac:dyDescent="0.2">
      <c r="A238" s="93" t="s">
        <v>3</v>
      </c>
      <c r="B238" s="94"/>
      <c r="C238" s="94"/>
      <c r="D238" s="94"/>
      <c r="E238" s="94"/>
      <c r="F238" s="12">
        <v>700</v>
      </c>
      <c r="G238" s="95"/>
    </row>
    <row r="239" spans="1:7" x14ac:dyDescent="0.2">
      <c r="A239" s="104" t="s">
        <v>289</v>
      </c>
      <c r="B239" s="105"/>
      <c r="C239" s="105"/>
      <c r="D239" s="105"/>
      <c r="E239" s="106"/>
      <c r="F239" s="23"/>
      <c r="G239" s="95"/>
    </row>
    <row r="240" spans="1:7" ht="24" x14ac:dyDescent="0.2">
      <c r="A240" s="21" t="s">
        <v>40</v>
      </c>
      <c r="B240" s="11" t="s">
        <v>1</v>
      </c>
      <c r="C240" s="16" t="s">
        <v>0</v>
      </c>
      <c r="D240" s="20" t="s">
        <v>38</v>
      </c>
      <c r="E240" s="20" t="s">
        <v>39</v>
      </c>
      <c r="F240" s="20" t="s">
        <v>41</v>
      </c>
      <c r="G240" s="17" t="s">
        <v>44</v>
      </c>
    </row>
    <row r="241" spans="1:10" x14ac:dyDescent="0.2">
      <c r="A241" s="4">
        <v>1</v>
      </c>
      <c r="B241" s="10" t="s">
        <v>181</v>
      </c>
      <c r="C241" s="29" t="s">
        <v>259</v>
      </c>
      <c r="D241" s="9">
        <v>0.5</v>
      </c>
      <c r="E241" s="18">
        <v>10</v>
      </c>
      <c r="F241" s="14">
        <f>ROUND(D241*$F$239,0)</f>
        <v>0</v>
      </c>
      <c r="G241" s="38">
        <f>F241*E241</f>
        <v>0</v>
      </c>
    </row>
    <row r="242" spans="1:10" x14ac:dyDescent="0.2">
      <c r="A242" s="4">
        <v>2</v>
      </c>
      <c r="B242" s="10" t="s">
        <v>255</v>
      </c>
      <c r="C242" s="6" t="s">
        <v>260</v>
      </c>
      <c r="D242" s="9">
        <v>0.34</v>
      </c>
      <c r="E242" s="18">
        <v>25.31</v>
      </c>
      <c r="F242" s="14">
        <f t="shared" ref="F242:F245" si="17">ROUND(D242*$F$239,0)</f>
        <v>0</v>
      </c>
      <c r="G242" s="38">
        <f t="shared" ref="G242:G245" si="18">F242*E242</f>
        <v>0</v>
      </c>
    </row>
    <row r="243" spans="1:10" x14ac:dyDescent="0.2">
      <c r="A243" s="4">
        <v>3</v>
      </c>
      <c r="B243" s="10" t="s">
        <v>256</v>
      </c>
      <c r="C243" s="6" t="s">
        <v>261</v>
      </c>
      <c r="D243" s="9">
        <v>0.02</v>
      </c>
      <c r="E243" s="18">
        <v>11</v>
      </c>
      <c r="F243" s="14">
        <f t="shared" si="17"/>
        <v>0</v>
      </c>
      <c r="G243" s="38">
        <f t="shared" si="18"/>
        <v>0</v>
      </c>
    </row>
    <row r="244" spans="1:10" x14ac:dyDescent="0.2">
      <c r="A244" s="4">
        <v>4</v>
      </c>
      <c r="B244" s="10" t="s">
        <v>257</v>
      </c>
      <c r="C244" s="6" t="s">
        <v>262</v>
      </c>
      <c r="D244" s="9">
        <v>0.11</v>
      </c>
      <c r="E244" s="18">
        <v>22.21</v>
      </c>
      <c r="F244" s="14">
        <f t="shared" si="17"/>
        <v>0</v>
      </c>
      <c r="G244" s="38">
        <f t="shared" si="18"/>
        <v>0</v>
      </c>
    </row>
    <row r="245" spans="1:10" ht="13.5" customHeight="1" x14ac:dyDescent="0.2">
      <c r="A245" s="4">
        <v>5</v>
      </c>
      <c r="B245" s="10" t="s">
        <v>258</v>
      </c>
      <c r="C245" s="6" t="s">
        <v>263</v>
      </c>
      <c r="D245" s="9">
        <v>0.03</v>
      </c>
      <c r="E245" s="36">
        <v>27.32</v>
      </c>
      <c r="F245" s="14">
        <f t="shared" si="17"/>
        <v>0</v>
      </c>
      <c r="G245" s="38">
        <f t="shared" si="18"/>
        <v>0</v>
      </c>
    </row>
    <row r="246" spans="1:10" ht="12.75" thickBot="1" x14ac:dyDescent="0.25">
      <c r="A246" s="107" t="s">
        <v>2</v>
      </c>
      <c r="B246" s="108"/>
      <c r="C246" s="108"/>
      <c r="D246" s="108"/>
      <c r="E246" s="109"/>
      <c r="F246" s="22">
        <f>SUM(F241:F245)</f>
        <v>0</v>
      </c>
      <c r="G246" s="26">
        <f>SUM(G241:G245)</f>
        <v>0</v>
      </c>
    </row>
    <row r="249" spans="1:10" ht="12.75" thickBot="1" x14ac:dyDescent="0.25"/>
    <row r="250" spans="1:10" x14ac:dyDescent="0.2">
      <c r="A250" s="90" t="s">
        <v>478</v>
      </c>
      <c r="B250" s="91"/>
      <c r="C250" s="91"/>
      <c r="D250" s="91"/>
      <c r="E250" s="91"/>
      <c r="F250" s="91"/>
      <c r="G250" s="92"/>
    </row>
    <row r="251" spans="1:10" x14ac:dyDescent="0.2">
      <c r="A251" s="93" t="s">
        <v>3</v>
      </c>
      <c r="B251" s="94"/>
      <c r="C251" s="94"/>
      <c r="D251" s="94"/>
      <c r="E251" s="94"/>
      <c r="F251" s="12">
        <v>160</v>
      </c>
      <c r="G251" s="95"/>
    </row>
    <row r="252" spans="1:10" x14ac:dyDescent="0.2">
      <c r="A252" s="104" t="s">
        <v>290</v>
      </c>
      <c r="B252" s="105"/>
      <c r="C252" s="105"/>
      <c r="D252" s="105"/>
      <c r="E252" s="106"/>
      <c r="F252" s="23"/>
      <c r="G252" s="95"/>
    </row>
    <row r="253" spans="1:10" ht="24" x14ac:dyDescent="0.2">
      <c r="A253" s="21" t="s">
        <v>40</v>
      </c>
      <c r="B253" s="11" t="s">
        <v>1</v>
      </c>
      <c r="C253" s="16" t="s">
        <v>0</v>
      </c>
      <c r="D253" s="20" t="s">
        <v>38</v>
      </c>
      <c r="E253" s="20" t="s">
        <v>39</v>
      </c>
      <c r="F253" s="20" t="s">
        <v>41</v>
      </c>
      <c r="G253" s="17" t="s">
        <v>44</v>
      </c>
    </row>
    <row r="254" spans="1:10" x14ac:dyDescent="0.2">
      <c r="A254" s="4">
        <v>2</v>
      </c>
      <c r="B254" s="10" t="s">
        <v>269</v>
      </c>
      <c r="C254" s="3" t="s">
        <v>265</v>
      </c>
      <c r="D254" s="9">
        <v>0.05</v>
      </c>
      <c r="E254" s="18">
        <v>52.11</v>
      </c>
      <c r="F254" s="14">
        <f t="shared" ref="F254:F273" si="19">ROUND(D254*$F$252,0)</f>
        <v>0</v>
      </c>
      <c r="G254" s="38">
        <f t="shared" ref="G254:G273" si="20">F254*E254</f>
        <v>0</v>
      </c>
      <c r="J254" s="60"/>
    </row>
    <row r="255" spans="1:10" x14ac:dyDescent="0.2">
      <c r="A255" s="4">
        <v>3</v>
      </c>
      <c r="B255" s="10" t="s">
        <v>270</v>
      </c>
      <c r="C255" s="3" t="s">
        <v>266</v>
      </c>
      <c r="D255" s="9">
        <v>0.05</v>
      </c>
      <c r="E255" s="18">
        <v>57.4</v>
      </c>
      <c r="F255" s="14">
        <f t="shared" si="19"/>
        <v>0</v>
      </c>
      <c r="G255" s="38">
        <f t="shared" si="20"/>
        <v>0</v>
      </c>
      <c r="J255" s="60"/>
    </row>
    <row r="256" spans="1:10" x14ac:dyDescent="0.2">
      <c r="A256" s="4">
        <v>6</v>
      </c>
      <c r="B256" s="10" t="s">
        <v>439</v>
      </c>
      <c r="C256" s="6" t="s">
        <v>440</v>
      </c>
      <c r="D256" s="9">
        <v>0.05</v>
      </c>
      <c r="E256" s="18">
        <v>35.22</v>
      </c>
      <c r="F256" s="14">
        <f t="shared" si="19"/>
        <v>0</v>
      </c>
      <c r="G256" s="38">
        <f t="shared" si="20"/>
        <v>0</v>
      </c>
      <c r="J256" s="60"/>
    </row>
    <row r="257" spans="1:10" x14ac:dyDescent="0.2">
      <c r="A257" s="4">
        <v>7</v>
      </c>
      <c r="B257" s="10" t="s">
        <v>441</v>
      </c>
      <c r="C257" s="6" t="s">
        <v>442</v>
      </c>
      <c r="D257" s="9">
        <v>0.05</v>
      </c>
      <c r="E257" s="18">
        <v>47.59</v>
      </c>
      <c r="F257" s="14">
        <f t="shared" si="19"/>
        <v>0</v>
      </c>
      <c r="G257" s="38">
        <f t="shared" si="20"/>
        <v>0</v>
      </c>
      <c r="J257" s="60"/>
    </row>
    <row r="258" spans="1:10" x14ac:dyDescent="0.2">
      <c r="A258" s="4">
        <v>8</v>
      </c>
      <c r="B258" s="10" t="s">
        <v>443</v>
      </c>
      <c r="C258" s="6" t="s">
        <v>444</v>
      </c>
      <c r="D258" s="9">
        <v>0.05</v>
      </c>
      <c r="E258" s="18">
        <v>48.09</v>
      </c>
      <c r="F258" s="14">
        <f t="shared" si="19"/>
        <v>0</v>
      </c>
      <c r="G258" s="38">
        <f t="shared" si="20"/>
        <v>0</v>
      </c>
      <c r="J258" s="60"/>
    </row>
    <row r="259" spans="1:10" x14ac:dyDescent="0.2">
      <c r="A259" s="4">
        <v>9</v>
      </c>
      <c r="B259" s="10" t="s">
        <v>445</v>
      </c>
      <c r="C259" s="6" t="s">
        <v>446</v>
      </c>
      <c r="D259" s="9">
        <v>0.05</v>
      </c>
      <c r="E259" s="18">
        <v>45.34</v>
      </c>
      <c r="F259" s="14">
        <f t="shared" si="19"/>
        <v>0</v>
      </c>
      <c r="G259" s="38">
        <f t="shared" si="20"/>
        <v>0</v>
      </c>
      <c r="J259" s="60"/>
    </row>
    <row r="260" spans="1:10" x14ac:dyDescent="0.2">
      <c r="A260" s="4">
        <v>10</v>
      </c>
      <c r="B260" s="10" t="s">
        <v>337</v>
      </c>
      <c r="C260" s="6" t="s">
        <v>338</v>
      </c>
      <c r="D260" s="9">
        <v>0.05</v>
      </c>
      <c r="E260" s="18">
        <v>118.6</v>
      </c>
      <c r="F260" s="14">
        <f t="shared" si="19"/>
        <v>0</v>
      </c>
      <c r="G260" s="38">
        <f t="shared" si="20"/>
        <v>0</v>
      </c>
      <c r="J260" s="60"/>
    </row>
    <row r="261" spans="1:10" ht="12.75" x14ac:dyDescent="0.2">
      <c r="A261" s="4">
        <v>11</v>
      </c>
      <c r="B261" s="10" t="s">
        <v>297</v>
      </c>
      <c r="C261" s="6" t="s">
        <v>298</v>
      </c>
      <c r="D261" s="9">
        <v>0.05</v>
      </c>
      <c r="E261" s="18">
        <v>48.85</v>
      </c>
      <c r="F261" s="14">
        <f t="shared" si="19"/>
        <v>0</v>
      </c>
      <c r="G261" s="38">
        <f t="shared" si="20"/>
        <v>0</v>
      </c>
      <c r="H261" s="59"/>
      <c r="J261" s="60"/>
    </row>
    <row r="262" spans="1:10" ht="12.75" x14ac:dyDescent="0.2">
      <c r="A262" s="4">
        <v>12</v>
      </c>
      <c r="B262" s="10" t="s">
        <v>299</v>
      </c>
      <c r="C262" s="6" t="s">
        <v>300</v>
      </c>
      <c r="D262" s="9">
        <v>0.05</v>
      </c>
      <c r="E262" s="18">
        <v>27.32</v>
      </c>
      <c r="F262" s="14">
        <f t="shared" si="19"/>
        <v>0</v>
      </c>
      <c r="G262" s="38">
        <f t="shared" si="20"/>
        <v>0</v>
      </c>
      <c r="H262" s="59"/>
      <c r="J262" s="60"/>
    </row>
    <row r="263" spans="1:10" ht="12.75" x14ac:dyDescent="0.2">
      <c r="A263" s="4">
        <v>13</v>
      </c>
      <c r="B263" s="10" t="s">
        <v>333</v>
      </c>
      <c r="C263" s="6" t="s">
        <v>334</v>
      </c>
      <c r="D263" s="9">
        <v>0.05</v>
      </c>
      <c r="E263" s="18">
        <v>48.85</v>
      </c>
      <c r="F263" s="14">
        <f t="shared" si="19"/>
        <v>0</v>
      </c>
      <c r="G263" s="38">
        <f t="shared" si="20"/>
        <v>0</v>
      </c>
      <c r="H263" s="59"/>
      <c r="J263" s="60"/>
    </row>
    <row r="264" spans="1:10" ht="12.75" x14ac:dyDescent="0.2">
      <c r="A264" s="4">
        <v>14</v>
      </c>
      <c r="B264" s="10" t="s">
        <v>361</v>
      </c>
      <c r="C264" s="6" t="s">
        <v>362</v>
      </c>
      <c r="D264" s="9">
        <v>0.05</v>
      </c>
      <c r="E264" s="18">
        <v>110.41</v>
      </c>
      <c r="F264" s="14">
        <f t="shared" si="19"/>
        <v>0</v>
      </c>
      <c r="G264" s="38">
        <f t="shared" si="20"/>
        <v>0</v>
      </c>
      <c r="H264" s="59"/>
      <c r="J264" s="60"/>
    </row>
    <row r="265" spans="1:10" ht="12.75" x14ac:dyDescent="0.2">
      <c r="A265" s="4">
        <v>15</v>
      </c>
      <c r="B265" s="10" t="s">
        <v>363</v>
      </c>
      <c r="C265" s="6" t="s">
        <v>364</v>
      </c>
      <c r="D265" s="9">
        <v>0.05</v>
      </c>
      <c r="E265" s="18">
        <v>57.16</v>
      </c>
      <c r="F265" s="14">
        <f t="shared" si="19"/>
        <v>0</v>
      </c>
      <c r="G265" s="38">
        <f t="shared" si="20"/>
        <v>0</v>
      </c>
      <c r="H265" s="59"/>
      <c r="J265" s="60"/>
    </row>
    <row r="266" spans="1:10" ht="12.75" x14ac:dyDescent="0.2">
      <c r="A266" s="4">
        <v>16</v>
      </c>
      <c r="B266" s="10" t="s">
        <v>415</v>
      </c>
      <c r="C266" s="6" t="s">
        <v>416</v>
      </c>
      <c r="D266" s="9">
        <v>0.05</v>
      </c>
      <c r="E266" s="18">
        <v>47.76</v>
      </c>
      <c r="F266" s="14">
        <f t="shared" si="19"/>
        <v>0</v>
      </c>
      <c r="G266" s="38">
        <f t="shared" si="20"/>
        <v>0</v>
      </c>
      <c r="H266" s="59"/>
      <c r="J266" s="60"/>
    </row>
    <row r="267" spans="1:10" ht="12.75" x14ac:dyDescent="0.2">
      <c r="A267" s="4">
        <v>17</v>
      </c>
      <c r="B267" s="10" t="s">
        <v>417</v>
      </c>
      <c r="C267" s="6" t="s">
        <v>418</v>
      </c>
      <c r="D267" s="9">
        <v>0.05</v>
      </c>
      <c r="E267" s="18">
        <v>32.61</v>
      </c>
      <c r="F267" s="14">
        <f t="shared" si="19"/>
        <v>0</v>
      </c>
      <c r="G267" s="38">
        <f t="shared" si="20"/>
        <v>0</v>
      </c>
      <c r="H267" s="59"/>
      <c r="J267" s="60"/>
    </row>
    <row r="268" spans="1:10" ht="12.75" x14ac:dyDescent="0.2">
      <c r="A268" s="4">
        <v>18</v>
      </c>
      <c r="B268" s="10" t="s">
        <v>419</v>
      </c>
      <c r="C268" s="6" t="s">
        <v>420</v>
      </c>
      <c r="D268" s="9">
        <v>0.05</v>
      </c>
      <c r="E268" s="18">
        <v>32.61</v>
      </c>
      <c r="F268" s="14">
        <f t="shared" si="19"/>
        <v>0</v>
      </c>
      <c r="G268" s="38">
        <f t="shared" si="20"/>
        <v>0</v>
      </c>
      <c r="H268" s="59"/>
      <c r="J268" s="60"/>
    </row>
    <row r="269" spans="1:10" ht="12.75" x14ac:dyDescent="0.2">
      <c r="A269" s="4">
        <v>19</v>
      </c>
      <c r="B269" s="10" t="s">
        <v>421</v>
      </c>
      <c r="C269" s="6" t="s">
        <v>422</v>
      </c>
      <c r="D269" s="9">
        <v>0.05</v>
      </c>
      <c r="E269" s="18">
        <v>34.520000000000003</v>
      </c>
      <c r="F269" s="14">
        <f t="shared" si="19"/>
        <v>0</v>
      </c>
      <c r="G269" s="38">
        <f t="shared" si="20"/>
        <v>0</v>
      </c>
      <c r="H269" s="59"/>
      <c r="J269" s="60"/>
    </row>
    <row r="270" spans="1:10" ht="12.75" x14ac:dyDescent="0.2">
      <c r="A270" s="4">
        <v>20</v>
      </c>
      <c r="B270" s="10" t="s">
        <v>423</v>
      </c>
      <c r="C270" s="6" t="s">
        <v>424</v>
      </c>
      <c r="D270" s="9">
        <v>0.05</v>
      </c>
      <c r="E270" s="18">
        <v>45.34</v>
      </c>
      <c r="F270" s="14">
        <f t="shared" si="19"/>
        <v>0</v>
      </c>
      <c r="G270" s="38">
        <f t="shared" si="20"/>
        <v>0</v>
      </c>
      <c r="H270" s="59"/>
      <c r="J270" s="60"/>
    </row>
    <row r="271" spans="1:10" ht="12.75" x14ac:dyDescent="0.2">
      <c r="A271" s="4">
        <v>21</v>
      </c>
      <c r="B271" s="10" t="s">
        <v>425</v>
      </c>
      <c r="C271" s="6" t="s">
        <v>426</v>
      </c>
      <c r="D271" s="9">
        <v>0.05</v>
      </c>
      <c r="E271" s="18">
        <v>45.34</v>
      </c>
      <c r="F271" s="14">
        <f t="shared" si="19"/>
        <v>0</v>
      </c>
      <c r="G271" s="38">
        <f t="shared" si="20"/>
        <v>0</v>
      </c>
      <c r="H271" s="59"/>
      <c r="J271" s="60"/>
    </row>
    <row r="272" spans="1:10" ht="12.75" x14ac:dyDescent="0.2">
      <c r="A272" s="4">
        <v>22</v>
      </c>
      <c r="B272" s="10" t="s">
        <v>427</v>
      </c>
      <c r="C272" s="6" t="s">
        <v>428</v>
      </c>
      <c r="D272" s="9">
        <v>0.05</v>
      </c>
      <c r="E272" s="18">
        <v>73.150000000000006</v>
      </c>
      <c r="F272" s="14">
        <f t="shared" si="19"/>
        <v>0</v>
      </c>
      <c r="G272" s="38">
        <f t="shared" si="20"/>
        <v>0</v>
      </c>
      <c r="H272" s="59"/>
      <c r="J272" s="60"/>
    </row>
    <row r="273" spans="1:10" ht="12.75" x14ac:dyDescent="0.2">
      <c r="A273" s="4">
        <v>23</v>
      </c>
      <c r="B273" s="10" t="s">
        <v>429</v>
      </c>
      <c r="C273" s="6" t="s">
        <v>430</v>
      </c>
      <c r="D273" s="9">
        <v>0.05</v>
      </c>
      <c r="E273" s="18">
        <v>52.11</v>
      </c>
      <c r="F273" s="14">
        <f t="shared" si="19"/>
        <v>0</v>
      </c>
      <c r="G273" s="38">
        <f t="shared" si="20"/>
        <v>0</v>
      </c>
      <c r="H273" s="59"/>
      <c r="J273" s="60"/>
    </row>
    <row r="274" spans="1:10" ht="13.5" thickBot="1" x14ac:dyDescent="0.25">
      <c r="A274" s="107" t="s">
        <v>2</v>
      </c>
      <c r="B274" s="108"/>
      <c r="C274" s="108"/>
      <c r="D274" s="108"/>
      <c r="E274" s="109"/>
      <c r="F274" s="22">
        <f>SUM(F254:F273)</f>
        <v>0</v>
      </c>
      <c r="G274" s="26">
        <f>SUM(G254:G273)</f>
        <v>0</v>
      </c>
      <c r="H274" s="59"/>
    </row>
    <row r="275" spans="1:10" ht="13.5" thickBot="1" x14ac:dyDescent="0.25">
      <c r="F275" s="59"/>
      <c r="G275" s="59"/>
      <c r="H275" s="59"/>
    </row>
    <row r="276" spans="1:10" x14ac:dyDescent="0.2">
      <c r="A276" s="90" t="s">
        <v>483</v>
      </c>
      <c r="B276" s="91"/>
      <c r="C276" s="91"/>
      <c r="D276" s="91"/>
      <c r="E276" s="91"/>
      <c r="F276" s="91"/>
      <c r="G276" s="92"/>
    </row>
    <row r="277" spans="1:10" x14ac:dyDescent="0.2">
      <c r="A277" s="93" t="s">
        <v>3</v>
      </c>
      <c r="B277" s="94"/>
      <c r="C277" s="94"/>
      <c r="D277" s="94"/>
      <c r="E277" s="94"/>
      <c r="F277" s="12">
        <v>280</v>
      </c>
      <c r="G277" s="95"/>
    </row>
    <row r="278" spans="1:10" x14ac:dyDescent="0.2">
      <c r="A278" s="104" t="s">
        <v>290</v>
      </c>
      <c r="B278" s="105"/>
      <c r="C278" s="105"/>
      <c r="D278" s="105"/>
      <c r="E278" s="106"/>
      <c r="F278" s="23"/>
      <c r="G278" s="95"/>
    </row>
    <row r="279" spans="1:10" ht="24" x14ac:dyDescent="0.2">
      <c r="A279" s="21" t="s">
        <v>40</v>
      </c>
      <c r="B279" s="11" t="s">
        <v>1</v>
      </c>
      <c r="C279" s="16" t="s">
        <v>0</v>
      </c>
      <c r="D279" s="20" t="s">
        <v>38</v>
      </c>
      <c r="E279" s="20" t="s">
        <v>39</v>
      </c>
      <c r="F279" s="20" t="s">
        <v>41</v>
      </c>
      <c r="G279" s="17" t="s">
        <v>44</v>
      </c>
    </row>
    <row r="280" spans="1:10" x14ac:dyDescent="0.2">
      <c r="A280" s="4">
        <v>1</v>
      </c>
      <c r="B280" s="10" t="s">
        <v>271</v>
      </c>
      <c r="C280" s="6" t="s">
        <v>267</v>
      </c>
      <c r="D280" s="9">
        <v>0.05</v>
      </c>
      <c r="E280" s="18">
        <v>22.5</v>
      </c>
      <c r="F280" s="14">
        <f>ROUND(D280*$F$278,0)</f>
        <v>0</v>
      </c>
      <c r="G280" s="38">
        <f t="shared" ref="G280:G281" si="21">F280*E280</f>
        <v>0</v>
      </c>
      <c r="J280" s="28"/>
    </row>
    <row r="281" spans="1:10" x14ac:dyDescent="0.2">
      <c r="A281" s="4">
        <v>2</v>
      </c>
      <c r="B281" s="10" t="s">
        <v>272</v>
      </c>
      <c r="C281" s="6" t="s">
        <v>273</v>
      </c>
      <c r="D281" s="9">
        <v>0.95</v>
      </c>
      <c r="E281" s="18">
        <v>45</v>
      </c>
      <c r="F281" s="14">
        <f>ROUND(D281*$F$278,0)</f>
        <v>0</v>
      </c>
      <c r="G281" s="38">
        <f t="shared" si="21"/>
        <v>0</v>
      </c>
      <c r="J281" s="28"/>
    </row>
    <row r="282" spans="1:10" ht="13.5" thickBot="1" x14ac:dyDescent="0.25">
      <c r="A282" s="107" t="s">
        <v>2</v>
      </c>
      <c r="B282" s="108"/>
      <c r="C282" s="108"/>
      <c r="D282" s="108"/>
      <c r="E282" s="109"/>
      <c r="F282" s="22">
        <f>SUM(F280:F281)</f>
        <v>0</v>
      </c>
      <c r="G282" s="26">
        <f>SUM(G280:G281)</f>
        <v>0</v>
      </c>
      <c r="H282" s="59"/>
      <c r="J282" s="28"/>
    </row>
    <row r="283" spans="1:10" ht="13.5" thickBot="1" x14ac:dyDescent="0.25">
      <c r="F283" s="59"/>
      <c r="G283" s="59"/>
      <c r="H283" s="59"/>
      <c r="J283" s="28"/>
    </row>
    <row r="284" spans="1:10" x14ac:dyDescent="0.2">
      <c r="A284" s="90" t="s">
        <v>484</v>
      </c>
      <c r="B284" s="91"/>
      <c r="C284" s="91"/>
      <c r="D284" s="91"/>
      <c r="E284" s="91"/>
      <c r="F284" s="91"/>
      <c r="G284" s="92"/>
      <c r="J284" s="28"/>
    </row>
    <row r="285" spans="1:10" x14ac:dyDescent="0.2">
      <c r="A285" s="93" t="s">
        <v>3</v>
      </c>
      <c r="B285" s="94"/>
      <c r="C285" s="94"/>
      <c r="D285" s="94"/>
      <c r="E285" s="94"/>
      <c r="F285" s="12">
        <v>150</v>
      </c>
      <c r="G285" s="95"/>
      <c r="J285" s="28"/>
    </row>
    <row r="286" spans="1:10" x14ac:dyDescent="0.2">
      <c r="A286" s="104" t="s">
        <v>290</v>
      </c>
      <c r="B286" s="105"/>
      <c r="C286" s="105"/>
      <c r="D286" s="105"/>
      <c r="E286" s="106"/>
      <c r="F286" s="23"/>
      <c r="G286" s="95"/>
      <c r="J286" s="28"/>
    </row>
    <row r="287" spans="1:10" ht="24" x14ac:dyDescent="0.2">
      <c r="A287" s="21" t="s">
        <v>40</v>
      </c>
      <c r="B287" s="11" t="s">
        <v>1</v>
      </c>
      <c r="C287" s="16" t="s">
        <v>0</v>
      </c>
      <c r="D287" s="20" t="s">
        <v>38</v>
      </c>
      <c r="E287" s="20" t="s">
        <v>39</v>
      </c>
      <c r="F287" s="20" t="s">
        <v>41</v>
      </c>
      <c r="G287" s="17" t="s">
        <v>44</v>
      </c>
      <c r="J287" s="28"/>
    </row>
    <row r="288" spans="1:10" x14ac:dyDescent="0.2">
      <c r="A288" s="4">
        <v>1</v>
      </c>
      <c r="B288" s="10" t="s">
        <v>268</v>
      </c>
      <c r="C288" s="3" t="s">
        <v>264</v>
      </c>
      <c r="D288" s="9">
        <v>1</v>
      </c>
      <c r="E288" s="18">
        <v>55.1</v>
      </c>
      <c r="F288" s="14">
        <f>ROUND(D288*F286,0)</f>
        <v>0</v>
      </c>
      <c r="G288" s="38">
        <f>F288*E288</f>
        <v>0</v>
      </c>
      <c r="J288" s="28"/>
    </row>
    <row r="289" spans="1:10" ht="12.75" thickBot="1" x14ac:dyDescent="0.25">
      <c r="A289" s="107" t="s">
        <v>2</v>
      </c>
      <c r="B289" s="108"/>
      <c r="C289" s="108"/>
      <c r="D289" s="108"/>
      <c r="E289" s="109"/>
      <c r="F289" s="22">
        <f>SUM(F287:F288)</f>
        <v>0</v>
      </c>
      <c r="G289" s="26">
        <f>SUM(G287:G288)</f>
        <v>0</v>
      </c>
      <c r="J289" s="28"/>
    </row>
    <row r="290" spans="1:10" ht="12.75" thickBot="1" x14ac:dyDescent="0.25">
      <c r="A290" s="71"/>
      <c r="B290" s="72"/>
      <c r="C290" s="73"/>
      <c r="D290" s="74"/>
      <c r="E290" s="75"/>
      <c r="F290" s="76"/>
      <c r="G290" s="77"/>
      <c r="J290" s="28"/>
    </row>
    <row r="291" spans="1:10" ht="12.75" x14ac:dyDescent="0.2">
      <c r="A291" s="96" t="s">
        <v>477</v>
      </c>
      <c r="B291" s="97"/>
      <c r="C291" s="97"/>
      <c r="D291" s="97"/>
      <c r="E291" s="97"/>
      <c r="F291" s="97"/>
      <c r="G291" s="98"/>
      <c r="H291" s="59"/>
      <c r="J291" s="28"/>
    </row>
    <row r="292" spans="1:10" ht="12.75" x14ac:dyDescent="0.2">
      <c r="A292" s="99" t="s">
        <v>3</v>
      </c>
      <c r="B292" s="100"/>
      <c r="C292" s="100"/>
      <c r="D292" s="100"/>
      <c r="E292" s="101"/>
      <c r="F292" s="12">
        <v>500</v>
      </c>
      <c r="G292" s="102"/>
      <c r="H292" s="59"/>
      <c r="J292" s="28"/>
    </row>
    <row r="293" spans="1:10" ht="12.75" x14ac:dyDescent="0.2">
      <c r="A293" s="104" t="s">
        <v>482</v>
      </c>
      <c r="B293" s="105"/>
      <c r="C293" s="105"/>
      <c r="D293" s="105"/>
      <c r="E293" s="106"/>
      <c r="F293" s="23"/>
      <c r="G293" s="103"/>
      <c r="H293" s="59"/>
      <c r="J293" s="28"/>
    </row>
    <row r="294" spans="1:10" ht="24" x14ac:dyDescent="0.2">
      <c r="A294" s="21" t="s">
        <v>40</v>
      </c>
      <c r="B294" s="11" t="s">
        <v>1</v>
      </c>
      <c r="C294" s="16" t="s">
        <v>0</v>
      </c>
      <c r="D294" s="20" t="s">
        <v>38</v>
      </c>
      <c r="E294" s="20" t="s">
        <v>39</v>
      </c>
      <c r="F294" s="20" t="s">
        <v>41</v>
      </c>
      <c r="G294" s="17" t="s">
        <v>44</v>
      </c>
      <c r="H294" s="59"/>
      <c r="J294" s="28"/>
    </row>
    <row r="295" spans="1:10" ht="12.75" x14ac:dyDescent="0.2">
      <c r="A295" s="4">
        <v>1</v>
      </c>
      <c r="B295" s="10" t="s">
        <v>301</v>
      </c>
      <c r="C295" s="6" t="s">
        <v>302</v>
      </c>
      <c r="D295" s="5">
        <v>4.0000000000000001E-3</v>
      </c>
      <c r="E295" s="18">
        <v>8.3800000000000008</v>
      </c>
      <c r="F295" s="14">
        <f>ROUND(D295*$F$293,0)</f>
        <v>0</v>
      </c>
      <c r="G295" s="38">
        <f t="shared" ref="G295:G358" si="22">F295*E295</f>
        <v>0</v>
      </c>
      <c r="H295" s="59"/>
      <c r="J295" s="28"/>
    </row>
    <row r="296" spans="1:10" ht="12.75" x14ac:dyDescent="0.2">
      <c r="A296" s="4">
        <v>2</v>
      </c>
      <c r="B296" s="10" t="s">
        <v>303</v>
      </c>
      <c r="C296" s="6" t="s">
        <v>304</v>
      </c>
      <c r="D296" s="5">
        <v>0.01</v>
      </c>
      <c r="E296" s="18">
        <v>6.96</v>
      </c>
      <c r="F296" s="14">
        <f t="shared" ref="F296:F359" si="23">ROUND(D296*$F$293,0)</f>
        <v>0</v>
      </c>
      <c r="G296" s="38">
        <f t="shared" si="22"/>
        <v>0</v>
      </c>
      <c r="H296" s="59"/>
      <c r="J296" s="28"/>
    </row>
    <row r="297" spans="1:10" ht="12.75" x14ac:dyDescent="0.2">
      <c r="A297" s="4">
        <v>3</v>
      </c>
      <c r="B297" s="10" t="s">
        <v>305</v>
      </c>
      <c r="C297" s="6" t="s">
        <v>306</v>
      </c>
      <c r="D297" s="5">
        <v>4.0000000000000001E-3</v>
      </c>
      <c r="E297" s="18">
        <v>8.3800000000000008</v>
      </c>
      <c r="F297" s="14">
        <f t="shared" si="23"/>
        <v>0</v>
      </c>
      <c r="G297" s="38">
        <f t="shared" si="22"/>
        <v>0</v>
      </c>
      <c r="H297" s="59"/>
      <c r="J297" s="28"/>
    </row>
    <row r="298" spans="1:10" ht="12.75" x14ac:dyDescent="0.2">
      <c r="A298" s="4">
        <v>4</v>
      </c>
      <c r="B298" s="10" t="s">
        <v>307</v>
      </c>
      <c r="C298" s="6" t="s">
        <v>308</v>
      </c>
      <c r="D298" s="5">
        <v>4.0000000000000001E-3</v>
      </c>
      <c r="E298" s="18">
        <v>6.88</v>
      </c>
      <c r="F298" s="14">
        <f t="shared" si="23"/>
        <v>0</v>
      </c>
      <c r="G298" s="38">
        <f t="shared" si="22"/>
        <v>0</v>
      </c>
      <c r="H298" s="59"/>
      <c r="J298" s="28"/>
    </row>
    <row r="299" spans="1:10" ht="12.75" x14ac:dyDescent="0.2">
      <c r="A299" s="4">
        <v>5</v>
      </c>
      <c r="B299" s="10" t="s">
        <v>309</v>
      </c>
      <c r="C299" s="6" t="s">
        <v>310</v>
      </c>
      <c r="D299" s="5">
        <v>4.0000000000000001E-3</v>
      </c>
      <c r="E299" s="18">
        <v>9.15</v>
      </c>
      <c r="F299" s="14">
        <f t="shared" si="23"/>
        <v>0</v>
      </c>
      <c r="G299" s="38">
        <f t="shared" si="22"/>
        <v>0</v>
      </c>
      <c r="H299" s="59"/>
      <c r="J299" s="28"/>
    </row>
    <row r="300" spans="1:10" ht="12.75" x14ac:dyDescent="0.2">
      <c r="A300" s="4">
        <v>6</v>
      </c>
      <c r="B300" s="10" t="s">
        <v>311</v>
      </c>
      <c r="C300" s="6" t="s">
        <v>312</v>
      </c>
      <c r="D300" s="5">
        <v>0.02</v>
      </c>
      <c r="E300" s="18">
        <v>7.52</v>
      </c>
      <c r="F300" s="14">
        <f t="shared" si="23"/>
        <v>0</v>
      </c>
      <c r="G300" s="38">
        <f t="shared" si="22"/>
        <v>0</v>
      </c>
      <c r="H300" s="59"/>
      <c r="J300" s="28"/>
    </row>
    <row r="301" spans="1:10" ht="12.75" x14ac:dyDescent="0.2">
      <c r="A301" s="4">
        <v>7</v>
      </c>
      <c r="B301" s="10" t="s">
        <v>313</v>
      </c>
      <c r="C301" s="6" t="s">
        <v>314</v>
      </c>
      <c r="D301" s="5">
        <v>4.0000000000000001E-3</v>
      </c>
      <c r="E301" s="18">
        <v>5.74</v>
      </c>
      <c r="F301" s="14">
        <f t="shared" si="23"/>
        <v>0</v>
      </c>
      <c r="G301" s="38">
        <f t="shared" si="22"/>
        <v>0</v>
      </c>
      <c r="H301" s="59"/>
      <c r="J301" s="28"/>
    </row>
    <row r="302" spans="1:10" ht="12.75" x14ac:dyDescent="0.2">
      <c r="A302" s="4">
        <v>8</v>
      </c>
      <c r="B302" s="10" t="s">
        <v>315</v>
      </c>
      <c r="C302" s="6" t="s">
        <v>316</v>
      </c>
      <c r="D302" s="5">
        <v>4.0000000000000001E-3</v>
      </c>
      <c r="E302" s="18">
        <v>9.0299999999999994</v>
      </c>
      <c r="F302" s="14">
        <f t="shared" si="23"/>
        <v>0</v>
      </c>
      <c r="G302" s="38">
        <f t="shared" si="22"/>
        <v>0</v>
      </c>
      <c r="H302" s="59"/>
      <c r="J302" s="28"/>
    </row>
    <row r="303" spans="1:10" ht="12.75" x14ac:dyDescent="0.2">
      <c r="A303" s="4">
        <v>9</v>
      </c>
      <c r="B303" s="10" t="s">
        <v>317</v>
      </c>
      <c r="C303" s="6" t="s">
        <v>318</v>
      </c>
      <c r="D303" s="5">
        <v>4.0000000000000001E-3</v>
      </c>
      <c r="E303" s="18">
        <v>7.2</v>
      </c>
      <c r="F303" s="14">
        <f t="shared" si="23"/>
        <v>0</v>
      </c>
      <c r="G303" s="38">
        <f t="shared" si="22"/>
        <v>0</v>
      </c>
      <c r="H303" s="59"/>
      <c r="J303" s="28"/>
    </row>
    <row r="304" spans="1:10" ht="12.75" x14ac:dyDescent="0.2">
      <c r="A304" s="4">
        <v>10</v>
      </c>
      <c r="B304" s="10" t="s">
        <v>319</v>
      </c>
      <c r="C304" s="6" t="s">
        <v>320</v>
      </c>
      <c r="D304" s="5">
        <v>0.01</v>
      </c>
      <c r="E304" s="18">
        <v>8.3800000000000008</v>
      </c>
      <c r="F304" s="14">
        <f t="shared" si="23"/>
        <v>0</v>
      </c>
      <c r="G304" s="38">
        <f t="shared" si="22"/>
        <v>0</v>
      </c>
      <c r="H304" s="59"/>
      <c r="J304" s="28"/>
    </row>
    <row r="305" spans="1:10" ht="12.75" x14ac:dyDescent="0.2">
      <c r="A305" s="4">
        <v>11</v>
      </c>
      <c r="B305" s="10" t="s">
        <v>321</v>
      </c>
      <c r="C305" s="6" t="s">
        <v>322</v>
      </c>
      <c r="D305" s="5">
        <v>4.0000000000000001E-3</v>
      </c>
      <c r="E305" s="18">
        <v>7.98</v>
      </c>
      <c r="F305" s="14">
        <f t="shared" si="23"/>
        <v>0</v>
      </c>
      <c r="G305" s="38">
        <f t="shared" si="22"/>
        <v>0</v>
      </c>
      <c r="H305" s="59"/>
      <c r="J305" s="28"/>
    </row>
    <row r="306" spans="1:10" ht="12.75" x14ac:dyDescent="0.2">
      <c r="A306" s="4">
        <v>12</v>
      </c>
      <c r="B306" s="10" t="s">
        <v>323</v>
      </c>
      <c r="C306" s="6" t="s">
        <v>324</v>
      </c>
      <c r="D306" s="5">
        <v>0.02</v>
      </c>
      <c r="E306" s="18">
        <v>7.32</v>
      </c>
      <c r="F306" s="14">
        <f t="shared" si="23"/>
        <v>0</v>
      </c>
      <c r="G306" s="38">
        <f t="shared" si="22"/>
        <v>0</v>
      </c>
      <c r="H306" s="59"/>
      <c r="J306" s="28"/>
    </row>
    <row r="307" spans="1:10" ht="12.75" x14ac:dyDescent="0.2">
      <c r="A307" s="4">
        <v>13</v>
      </c>
      <c r="B307" s="10" t="s">
        <v>325</v>
      </c>
      <c r="C307" s="6" t="s">
        <v>326</v>
      </c>
      <c r="D307" s="5">
        <v>4.0000000000000001E-3</v>
      </c>
      <c r="E307" s="18">
        <v>7.2</v>
      </c>
      <c r="F307" s="14">
        <f t="shared" si="23"/>
        <v>0</v>
      </c>
      <c r="G307" s="38">
        <f t="shared" si="22"/>
        <v>0</v>
      </c>
      <c r="H307" s="59"/>
      <c r="J307" s="28"/>
    </row>
    <row r="308" spans="1:10" ht="12.75" x14ac:dyDescent="0.2">
      <c r="A308" s="4">
        <v>14</v>
      </c>
      <c r="B308" s="10" t="s">
        <v>327</v>
      </c>
      <c r="C308" s="6" t="s">
        <v>328</v>
      </c>
      <c r="D308" s="5">
        <v>4.0000000000000001E-3</v>
      </c>
      <c r="E308" s="18">
        <v>3.51</v>
      </c>
      <c r="F308" s="14">
        <f t="shared" si="23"/>
        <v>0</v>
      </c>
      <c r="G308" s="38">
        <f t="shared" si="22"/>
        <v>0</v>
      </c>
      <c r="H308" s="59"/>
      <c r="J308" s="28"/>
    </row>
    <row r="309" spans="1:10" ht="12.75" x14ac:dyDescent="0.2">
      <c r="A309" s="4">
        <v>15</v>
      </c>
      <c r="B309" s="10" t="s">
        <v>329</v>
      </c>
      <c r="C309" s="6" t="s">
        <v>330</v>
      </c>
      <c r="D309" s="5">
        <v>4.0000000000000001E-3</v>
      </c>
      <c r="E309" s="18">
        <v>9.0299999999999994</v>
      </c>
      <c r="F309" s="14">
        <f t="shared" si="23"/>
        <v>0</v>
      </c>
      <c r="G309" s="38">
        <f t="shared" si="22"/>
        <v>0</v>
      </c>
      <c r="H309" s="59"/>
      <c r="J309" s="28"/>
    </row>
    <row r="310" spans="1:10" ht="12.75" x14ac:dyDescent="0.2">
      <c r="A310" s="4">
        <v>16</v>
      </c>
      <c r="B310" s="10" t="s">
        <v>331</v>
      </c>
      <c r="C310" s="6" t="s">
        <v>332</v>
      </c>
      <c r="D310" s="5">
        <v>0.01</v>
      </c>
      <c r="E310" s="18">
        <v>1.75</v>
      </c>
      <c r="F310" s="14">
        <f t="shared" si="23"/>
        <v>0</v>
      </c>
      <c r="G310" s="38">
        <f t="shared" si="22"/>
        <v>0</v>
      </c>
      <c r="H310" s="59"/>
      <c r="J310" s="28"/>
    </row>
    <row r="311" spans="1:10" ht="12.75" x14ac:dyDescent="0.2">
      <c r="A311" s="4">
        <v>17</v>
      </c>
      <c r="B311" s="10" t="s">
        <v>335</v>
      </c>
      <c r="C311" s="6" t="s">
        <v>336</v>
      </c>
      <c r="D311" s="5">
        <v>4.0000000000000001E-3</v>
      </c>
      <c r="E311" s="18">
        <v>6.44</v>
      </c>
      <c r="F311" s="14">
        <f t="shared" si="23"/>
        <v>0</v>
      </c>
      <c r="G311" s="38">
        <f t="shared" si="22"/>
        <v>0</v>
      </c>
      <c r="H311" s="59"/>
      <c r="J311" s="28"/>
    </row>
    <row r="312" spans="1:10" ht="12.75" x14ac:dyDescent="0.2">
      <c r="A312" s="4">
        <v>18</v>
      </c>
      <c r="B312" s="10" t="s">
        <v>339</v>
      </c>
      <c r="C312" s="6" t="s">
        <v>340</v>
      </c>
      <c r="D312" s="5">
        <v>4.0000000000000001E-3</v>
      </c>
      <c r="E312" s="18">
        <v>19.600000000000001</v>
      </c>
      <c r="F312" s="14">
        <f t="shared" si="23"/>
        <v>0</v>
      </c>
      <c r="G312" s="38">
        <f t="shared" si="22"/>
        <v>0</v>
      </c>
      <c r="H312" s="59"/>
      <c r="J312" s="28"/>
    </row>
    <row r="313" spans="1:10" ht="12.75" x14ac:dyDescent="0.2">
      <c r="A313" s="4">
        <v>19</v>
      </c>
      <c r="B313" s="10" t="s">
        <v>341</v>
      </c>
      <c r="C313" s="6" t="s">
        <v>342</v>
      </c>
      <c r="D313" s="5">
        <v>0.01</v>
      </c>
      <c r="E313" s="18">
        <v>8.33</v>
      </c>
      <c r="F313" s="14">
        <f t="shared" si="23"/>
        <v>0</v>
      </c>
      <c r="G313" s="38">
        <f t="shared" si="22"/>
        <v>0</v>
      </c>
      <c r="H313" s="59"/>
      <c r="J313" s="28"/>
    </row>
    <row r="314" spans="1:10" ht="12.75" x14ac:dyDescent="0.2">
      <c r="A314" s="4">
        <v>20</v>
      </c>
      <c r="B314" s="10" t="s">
        <v>343</v>
      </c>
      <c r="C314" s="6" t="s">
        <v>344</v>
      </c>
      <c r="D314" s="5">
        <v>0.01</v>
      </c>
      <c r="E314" s="18">
        <v>8.19</v>
      </c>
      <c r="F314" s="14">
        <f t="shared" si="23"/>
        <v>0</v>
      </c>
      <c r="G314" s="38">
        <f t="shared" si="22"/>
        <v>0</v>
      </c>
      <c r="H314" s="59"/>
      <c r="J314" s="28"/>
    </row>
    <row r="315" spans="1:10" ht="12.75" x14ac:dyDescent="0.2">
      <c r="A315" s="4">
        <v>21</v>
      </c>
      <c r="B315" s="10" t="s">
        <v>345</v>
      </c>
      <c r="C315" s="6" t="s">
        <v>346</v>
      </c>
      <c r="D315" s="5">
        <v>4.0000000000000001E-3</v>
      </c>
      <c r="E315" s="18">
        <v>10.29</v>
      </c>
      <c r="F315" s="14">
        <f t="shared" si="23"/>
        <v>0</v>
      </c>
      <c r="G315" s="38">
        <f t="shared" si="22"/>
        <v>0</v>
      </c>
      <c r="H315" s="59"/>
      <c r="J315" s="28"/>
    </row>
    <row r="316" spans="1:10" ht="12.75" x14ac:dyDescent="0.2">
      <c r="A316" s="4">
        <v>22</v>
      </c>
      <c r="B316" s="10" t="s">
        <v>347</v>
      </c>
      <c r="C316" s="6" t="s">
        <v>348</v>
      </c>
      <c r="D316" s="5">
        <v>0.02</v>
      </c>
      <c r="E316" s="18">
        <v>10.96</v>
      </c>
      <c r="F316" s="14">
        <f t="shared" si="23"/>
        <v>0</v>
      </c>
      <c r="G316" s="38">
        <f t="shared" si="22"/>
        <v>0</v>
      </c>
      <c r="H316" s="59"/>
      <c r="J316" s="28"/>
    </row>
    <row r="317" spans="1:10" ht="12.75" x14ac:dyDescent="0.2">
      <c r="A317" s="4">
        <v>23</v>
      </c>
      <c r="B317" s="10" t="s">
        <v>349</v>
      </c>
      <c r="C317" s="6" t="s">
        <v>350</v>
      </c>
      <c r="D317" s="5">
        <v>4.0000000000000001E-3</v>
      </c>
      <c r="E317" s="18">
        <v>14.9</v>
      </c>
      <c r="F317" s="14">
        <f t="shared" si="23"/>
        <v>0</v>
      </c>
      <c r="G317" s="38">
        <f t="shared" si="22"/>
        <v>0</v>
      </c>
      <c r="H317" s="59"/>
      <c r="J317" s="28"/>
    </row>
    <row r="318" spans="1:10" ht="12.75" x14ac:dyDescent="0.2">
      <c r="A318" s="4">
        <v>24</v>
      </c>
      <c r="B318" s="10" t="s">
        <v>351</v>
      </c>
      <c r="C318" s="6" t="s">
        <v>352</v>
      </c>
      <c r="D318" s="5">
        <v>4.0000000000000001E-3</v>
      </c>
      <c r="E318" s="18">
        <v>16.88</v>
      </c>
      <c r="F318" s="14">
        <f t="shared" si="23"/>
        <v>0</v>
      </c>
      <c r="G318" s="38">
        <f t="shared" si="22"/>
        <v>0</v>
      </c>
      <c r="H318" s="59"/>
      <c r="J318" s="28"/>
    </row>
    <row r="319" spans="1:10" ht="12.75" x14ac:dyDescent="0.2">
      <c r="A319" s="4">
        <v>25</v>
      </c>
      <c r="B319" s="10" t="s">
        <v>353</v>
      </c>
      <c r="C319" s="6" t="s">
        <v>354</v>
      </c>
      <c r="D319" s="5">
        <v>0.02</v>
      </c>
      <c r="E319" s="18">
        <v>9.16</v>
      </c>
      <c r="F319" s="14">
        <f t="shared" si="23"/>
        <v>0</v>
      </c>
      <c r="G319" s="38">
        <f t="shared" si="22"/>
        <v>0</v>
      </c>
      <c r="H319" s="59"/>
      <c r="J319" s="28"/>
    </row>
    <row r="320" spans="1:10" ht="12.75" x14ac:dyDescent="0.2">
      <c r="A320" s="4">
        <v>26</v>
      </c>
      <c r="B320" s="10" t="s">
        <v>355</v>
      </c>
      <c r="C320" s="6" t="s">
        <v>356</v>
      </c>
      <c r="D320" s="5">
        <v>0.02</v>
      </c>
      <c r="E320" s="18">
        <v>9.73</v>
      </c>
      <c r="F320" s="14">
        <f t="shared" si="23"/>
        <v>0</v>
      </c>
      <c r="G320" s="38">
        <f t="shared" si="22"/>
        <v>0</v>
      </c>
      <c r="H320" s="59"/>
      <c r="J320" s="28"/>
    </row>
    <row r="321" spans="1:10" ht="12.75" x14ac:dyDescent="0.2">
      <c r="A321" s="4">
        <v>27</v>
      </c>
      <c r="B321" s="10" t="s">
        <v>357</v>
      </c>
      <c r="C321" s="6" t="s">
        <v>358</v>
      </c>
      <c r="D321" s="5">
        <v>4.0000000000000001E-3</v>
      </c>
      <c r="E321" s="18">
        <v>15.58</v>
      </c>
      <c r="F321" s="14">
        <f t="shared" si="23"/>
        <v>0</v>
      </c>
      <c r="G321" s="38">
        <f t="shared" si="22"/>
        <v>0</v>
      </c>
      <c r="H321" s="59"/>
      <c r="J321" s="28"/>
    </row>
    <row r="322" spans="1:10" ht="12.75" x14ac:dyDescent="0.2">
      <c r="A322" s="4">
        <v>28</v>
      </c>
      <c r="B322" s="10" t="s">
        <v>359</v>
      </c>
      <c r="C322" s="6" t="s">
        <v>360</v>
      </c>
      <c r="D322" s="5">
        <v>4.0000000000000001E-3</v>
      </c>
      <c r="E322" s="18">
        <v>7.8</v>
      </c>
      <c r="F322" s="14">
        <f t="shared" si="23"/>
        <v>0</v>
      </c>
      <c r="G322" s="38">
        <f t="shared" si="22"/>
        <v>0</v>
      </c>
      <c r="H322" s="59"/>
      <c r="J322" s="28"/>
    </row>
    <row r="323" spans="1:10" ht="12.75" x14ac:dyDescent="0.2">
      <c r="A323" s="4">
        <v>29</v>
      </c>
      <c r="B323" s="10" t="s">
        <v>365</v>
      </c>
      <c r="C323" s="6" t="s">
        <v>366</v>
      </c>
      <c r="D323" s="5">
        <v>4.0000000000000001E-3</v>
      </c>
      <c r="E323" s="18">
        <v>14.32</v>
      </c>
      <c r="F323" s="14">
        <f t="shared" si="23"/>
        <v>0</v>
      </c>
      <c r="G323" s="38">
        <f t="shared" si="22"/>
        <v>0</v>
      </c>
      <c r="H323" s="59"/>
      <c r="J323" s="28"/>
    </row>
    <row r="324" spans="1:10" ht="12.75" x14ac:dyDescent="0.2">
      <c r="A324" s="4">
        <v>30</v>
      </c>
      <c r="B324" s="10" t="s">
        <v>367</v>
      </c>
      <c r="C324" s="6" t="s">
        <v>368</v>
      </c>
      <c r="D324" s="5">
        <v>4.0000000000000001E-3</v>
      </c>
      <c r="E324" s="18">
        <v>9.0500000000000007</v>
      </c>
      <c r="F324" s="14">
        <f t="shared" si="23"/>
        <v>0</v>
      </c>
      <c r="G324" s="38">
        <f t="shared" si="22"/>
        <v>0</v>
      </c>
      <c r="H324" s="59"/>
      <c r="J324" s="28"/>
    </row>
    <row r="325" spans="1:10" ht="12.75" x14ac:dyDescent="0.2">
      <c r="A325" s="4">
        <v>31</v>
      </c>
      <c r="B325" s="10" t="s">
        <v>369</v>
      </c>
      <c r="C325" s="6" t="s">
        <v>370</v>
      </c>
      <c r="D325" s="5">
        <v>4.0000000000000001E-3</v>
      </c>
      <c r="E325" s="18">
        <v>8.3699999999999992</v>
      </c>
      <c r="F325" s="14">
        <f t="shared" si="23"/>
        <v>0</v>
      </c>
      <c r="G325" s="38">
        <f t="shared" si="22"/>
        <v>0</v>
      </c>
      <c r="H325" s="59"/>
      <c r="J325" s="28"/>
    </row>
    <row r="326" spans="1:10" ht="12.75" x14ac:dyDescent="0.2">
      <c r="A326" s="4">
        <v>32</v>
      </c>
      <c r="B326" s="10" t="s">
        <v>371</v>
      </c>
      <c r="C326" s="6" t="s">
        <v>372</v>
      </c>
      <c r="D326" s="5">
        <v>4.0000000000000001E-3</v>
      </c>
      <c r="E326" s="18">
        <v>19.239999999999998</v>
      </c>
      <c r="F326" s="14">
        <f t="shared" si="23"/>
        <v>0</v>
      </c>
      <c r="G326" s="38">
        <f t="shared" si="22"/>
        <v>0</v>
      </c>
      <c r="H326" s="59"/>
      <c r="J326" s="28"/>
    </row>
    <row r="327" spans="1:10" ht="12.75" x14ac:dyDescent="0.2">
      <c r="A327" s="4">
        <v>33</v>
      </c>
      <c r="B327" s="10" t="s">
        <v>373</v>
      </c>
      <c r="C327" s="6" t="s">
        <v>374</v>
      </c>
      <c r="D327" s="5">
        <v>4.0000000000000001E-3</v>
      </c>
      <c r="E327" s="18">
        <v>7.98</v>
      </c>
      <c r="F327" s="14">
        <f t="shared" si="23"/>
        <v>0</v>
      </c>
      <c r="G327" s="38">
        <f t="shared" si="22"/>
        <v>0</v>
      </c>
      <c r="H327" s="59"/>
      <c r="J327" s="28"/>
    </row>
    <row r="328" spans="1:10" ht="12.75" x14ac:dyDescent="0.2">
      <c r="A328" s="4">
        <v>34</v>
      </c>
      <c r="B328" s="10" t="s">
        <v>375</v>
      </c>
      <c r="C328" s="6" t="s">
        <v>376</v>
      </c>
      <c r="D328" s="5">
        <v>4.0000000000000001E-3</v>
      </c>
      <c r="E328" s="18">
        <v>8.73</v>
      </c>
      <c r="F328" s="14">
        <f t="shared" si="23"/>
        <v>0</v>
      </c>
      <c r="G328" s="38">
        <f t="shared" si="22"/>
        <v>0</v>
      </c>
      <c r="H328" s="59"/>
      <c r="J328" s="28"/>
    </row>
    <row r="329" spans="1:10" ht="12.75" x14ac:dyDescent="0.2">
      <c r="A329" s="4">
        <v>35</v>
      </c>
      <c r="B329" s="10" t="s">
        <v>377</v>
      </c>
      <c r="C329" s="6" t="s">
        <v>378</v>
      </c>
      <c r="D329" s="5">
        <v>4.0000000000000001E-3</v>
      </c>
      <c r="E329" s="18">
        <v>27.27</v>
      </c>
      <c r="F329" s="14">
        <f t="shared" si="23"/>
        <v>0</v>
      </c>
      <c r="G329" s="38">
        <f t="shared" si="22"/>
        <v>0</v>
      </c>
      <c r="H329" s="59"/>
      <c r="J329" s="28"/>
    </row>
    <row r="330" spans="1:10" ht="12.75" x14ac:dyDescent="0.2">
      <c r="A330" s="4">
        <v>36</v>
      </c>
      <c r="B330" s="10" t="s">
        <v>379</v>
      </c>
      <c r="C330" s="6" t="s">
        <v>380</v>
      </c>
      <c r="D330" s="5">
        <v>4.0000000000000001E-3</v>
      </c>
      <c r="E330" s="18">
        <v>5.56</v>
      </c>
      <c r="F330" s="14">
        <f t="shared" si="23"/>
        <v>0</v>
      </c>
      <c r="G330" s="38">
        <f t="shared" si="22"/>
        <v>0</v>
      </c>
      <c r="H330" s="59"/>
      <c r="J330" s="28"/>
    </row>
    <row r="331" spans="1:10" ht="12.75" x14ac:dyDescent="0.2">
      <c r="A331" s="4">
        <v>37</v>
      </c>
      <c r="B331" s="10" t="s">
        <v>381</v>
      </c>
      <c r="C331" s="6" t="s">
        <v>382</v>
      </c>
      <c r="D331" s="5">
        <v>4.0000000000000001E-3</v>
      </c>
      <c r="E331" s="18">
        <v>14.32</v>
      </c>
      <c r="F331" s="14">
        <f t="shared" si="23"/>
        <v>0</v>
      </c>
      <c r="G331" s="38">
        <f t="shared" si="22"/>
        <v>0</v>
      </c>
      <c r="H331" s="59"/>
      <c r="J331" s="28"/>
    </row>
    <row r="332" spans="1:10" ht="12.75" x14ac:dyDescent="0.2">
      <c r="A332" s="4">
        <v>38</v>
      </c>
      <c r="B332" s="10" t="s">
        <v>383</v>
      </c>
      <c r="C332" s="6" t="s">
        <v>384</v>
      </c>
      <c r="D332" s="5">
        <v>0.01</v>
      </c>
      <c r="E332" s="18">
        <v>12.02</v>
      </c>
      <c r="F332" s="14">
        <f t="shared" si="23"/>
        <v>0</v>
      </c>
      <c r="G332" s="38">
        <f t="shared" si="22"/>
        <v>0</v>
      </c>
      <c r="H332" s="59"/>
      <c r="J332" s="28"/>
    </row>
    <row r="333" spans="1:10" ht="12.75" x14ac:dyDescent="0.2">
      <c r="A333" s="4">
        <v>39</v>
      </c>
      <c r="B333" s="10" t="s">
        <v>385</v>
      </c>
      <c r="C333" s="6" t="s">
        <v>386</v>
      </c>
      <c r="D333" s="5">
        <v>0.15</v>
      </c>
      <c r="E333" s="18">
        <v>9.5</v>
      </c>
      <c r="F333" s="14">
        <f t="shared" si="23"/>
        <v>0</v>
      </c>
      <c r="G333" s="38">
        <f t="shared" si="22"/>
        <v>0</v>
      </c>
      <c r="H333" s="59"/>
      <c r="J333" s="28"/>
    </row>
    <row r="334" spans="1:10" ht="12.75" x14ac:dyDescent="0.2">
      <c r="A334" s="4">
        <v>40</v>
      </c>
      <c r="B334" s="10" t="s">
        <v>387</v>
      </c>
      <c r="C334" s="6" t="s">
        <v>388</v>
      </c>
      <c r="D334" s="5">
        <v>0.01</v>
      </c>
      <c r="E334" s="18">
        <v>6.55</v>
      </c>
      <c r="F334" s="14">
        <f t="shared" si="23"/>
        <v>0</v>
      </c>
      <c r="G334" s="38">
        <f t="shared" si="22"/>
        <v>0</v>
      </c>
      <c r="H334" s="59"/>
      <c r="J334" s="28"/>
    </row>
    <row r="335" spans="1:10" ht="12.75" x14ac:dyDescent="0.2">
      <c r="A335" s="4">
        <v>41</v>
      </c>
      <c r="B335" s="10" t="s">
        <v>389</v>
      </c>
      <c r="C335" s="6" t="s">
        <v>390</v>
      </c>
      <c r="D335" s="5">
        <v>0.2</v>
      </c>
      <c r="E335" s="18">
        <v>6.88</v>
      </c>
      <c r="F335" s="14">
        <f t="shared" si="23"/>
        <v>0</v>
      </c>
      <c r="G335" s="38">
        <f t="shared" si="22"/>
        <v>0</v>
      </c>
      <c r="H335" s="59"/>
      <c r="J335" s="28"/>
    </row>
    <row r="336" spans="1:10" ht="12.75" x14ac:dyDescent="0.2">
      <c r="A336" s="4">
        <v>42</v>
      </c>
      <c r="B336" s="10" t="s">
        <v>391</v>
      </c>
      <c r="C336" s="6" t="s">
        <v>392</v>
      </c>
      <c r="D336" s="5">
        <v>0.02</v>
      </c>
      <c r="E336" s="18">
        <v>6.42</v>
      </c>
      <c r="F336" s="14">
        <f t="shared" si="23"/>
        <v>0</v>
      </c>
      <c r="G336" s="38">
        <f t="shared" si="22"/>
        <v>0</v>
      </c>
      <c r="H336" s="59"/>
      <c r="J336" s="28"/>
    </row>
    <row r="337" spans="1:10" ht="12.75" x14ac:dyDescent="0.2">
      <c r="A337" s="4">
        <v>43</v>
      </c>
      <c r="B337" s="10" t="s">
        <v>393</v>
      </c>
      <c r="C337" s="6" t="s">
        <v>394</v>
      </c>
      <c r="D337" s="5">
        <v>4.0000000000000001E-3</v>
      </c>
      <c r="E337" s="18">
        <v>7.4</v>
      </c>
      <c r="F337" s="14">
        <f t="shared" si="23"/>
        <v>0</v>
      </c>
      <c r="G337" s="38">
        <f t="shared" si="22"/>
        <v>0</v>
      </c>
      <c r="H337" s="59"/>
      <c r="J337" s="28"/>
    </row>
    <row r="338" spans="1:10" ht="12.75" x14ac:dyDescent="0.2">
      <c r="A338" s="4">
        <v>44</v>
      </c>
      <c r="B338" s="10" t="s">
        <v>395</v>
      </c>
      <c r="C338" s="6" t="s">
        <v>396</v>
      </c>
      <c r="D338" s="5">
        <v>4.0000000000000001E-3</v>
      </c>
      <c r="E338" s="18">
        <v>7.4</v>
      </c>
      <c r="F338" s="14">
        <f t="shared" si="23"/>
        <v>0</v>
      </c>
      <c r="G338" s="38">
        <f t="shared" si="22"/>
        <v>0</v>
      </c>
      <c r="H338" s="59"/>
      <c r="J338" s="28"/>
    </row>
    <row r="339" spans="1:10" ht="12.75" x14ac:dyDescent="0.2">
      <c r="A339" s="4">
        <v>45</v>
      </c>
      <c r="B339" s="10" t="s">
        <v>397</v>
      </c>
      <c r="C339" s="6" t="s">
        <v>398</v>
      </c>
      <c r="D339" s="5">
        <v>4.0000000000000001E-3</v>
      </c>
      <c r="E339" s="18">
        <v>7.4</v>
      </c>
      <c r="F339" s="14">
        <f t="shared" si="23"/>
        <v>0</v>
      </c>
      <c r="G339" s="38">
        <f t="shared" si="22"/>
        <v>0</v>
      </c>
      <c r="H339" s="59"/>
      <c r="J339" s="28"/>
    </row>
    <row r="340" spans="1:10" ht="12.75" x14ac:dyDescent="0.2">
      <c r="A340" s="4">
        <v>46</v>
      </c>
      <c r="B340" s="10" t="s">
        <v>399</v>
      </c>
      <c r="C340" s="6" t="s">
        <v>400</v>
      </c>
      <c r="D340" s="5">
        <v>0.01</v>
      </c>
      <c r="E340" s="18">
        <v>7.77</v>
      </c>
      <c r="F340" s="14">
        <f t="shared" si="23"/>
        <v>0</v>
      </c>
      <c r="G340" s="38">
        <f t="shared" si="22"/>
        <v>0</v>
      </c>
      <c r="H340" s="59"/>
      <c r="J340" s="28"/>
    </row>
    <row r="341" spans="1:10" ht="12.75" x14ac:dyDescent="0.2">
      <c r="A341" s="4">
        <v>47</v>
      </c>
      <c r="B341" s="10" t="s">
        <v>401</v>
      </c>
      <c r="C341" s="6" t="s">
        <v>402</v>
      </c>
      <c r="D341" s="5">
        <v>0.01</v>
      </c>
      <c r="E341" s="18">
        <v>7.4</v>
      </c>
      <c r="F341" s="14">
        <f t="shared" si="23"/>
        <v>0</v>
      </c>
      <c r="G341" s="38">
        <f t="shared" si="22"/>
        <v>0</v>
      </c>
      <c r="H341" s="59"/>
      <c r="J341" s="28"/>
    </row>
    <row r="342" spans="1:10" ht="12.75" x14ac:dyDescent="0.2">
      <c r="A342" s="4">
        <v>48</v>
      </c>
      <c r="B342" s="10" t="s">
        <v>403</v>
      </c>
      <c r="C342" s="6" t="s">
        <v>404</v>
      </c>
      <c r="D342" s="5">
        <v>0.02</v>
      </c>
      <c r="E342" s="18">
        <v>5.9</v>
      </c>
      <c r="F342" s="14">
        <f t="shared" si="23"/>
        <v>0</v>
      </c>
      <c r="G342" s="38">
        <f t="shared" si="22"/>
        <v>0</v>
      </c>
      <c r="H342" s="59"/>
      <c r="J342" s="28"/>
    </row>
    <row r="343" spans="1:10" ht="12.75" x14ac:dyDescent="0.2">
      <c r="A343" s="4">
        <v>49</v>
      </c>
      <c r="B343" s="10" t="s">
        <v>405</v>
      </c>
      <c r="C343" s="6" t="s">
        <v>406</v>
      </c>
      <c r="D343" s="5">
        <v>4.0000000000000001E-3</v>
      </c>
      <c r="E343" s="18">
        <v>5.62</v>
      </c>
      <c r="F343" s="14">
        <f t="shared" si="23"/>
        <v>0</v>
      </c>
      <c r="G343" s="38">
        <f t="shared" si="22"/>
        <v>0</v>
      </c>
      <c r="H343" s="59"/>
      <c r="J343" s="28"/>
    </row>
    <row r="344" spans="1:10" ht="12.75" x14ac:dyDescent="0.2">
      <c r="A344" s="4">
        <v>50</v>
      </c>
      <c r="B344" s="10" t="s">
        <v>407</v>
      </c>
      <c r="C344" s="6" t="s">
        <v>408</v>
      </c>
      <c r="D344" s="5">
        <v>0.02</v>
      </c>
      <c r="E344" s="18">
        <v>6.3</v>
      </c>
      <c r="F344" s="14">
        <f t="shared" si="23"/>
        <v>0</v>
      </c>
      <c r="G344" s="38">
        <f t="shared" si="22"/>
        <v>0</v>
      </c>
      <c r="H344" s="59"/>
      <c r="J344" s="28"/>
    </row>
    <row r="345" spans="1:10" ht="12.75" x14ac:dyDescent="0.2">
      <c r="A345" s="4">
        <v>51</v>
      </c>
      <c r="B345" s="10" t="s">
        <v>409</v>
      </c>
      <c r="C345" s="6" t="s">
        <v>410</v>
      </c>
      <c r="D345" s="5">
        <v>0.01</v>
      </c>
      <c r="E345" s="18">
        <v>6</v>
      </c>
      <c r="F345" s="14">
        <f t="shared" si="23"/>
        <v>0</v>
      </c>
      <c r="G345" s="38">
        <f t="shared" si="22"/>
        <v>0</v>
      </c>
      <c r="H345" s="59"/>
      <c r="J345" s="28"/>
    </row>
    <row r="346" spans="1:10" ht="12.75" x14ac:dyDescent="0.2">
      <c r="A346" s="4">
        <v>52</v>
      </c>
      <c r="B346" s="10" t="s">
        <v>411</v>
      </c>
      <c r="C346" s="6" t="s">
        <v>412</v>
      </c>
      <c r="D346" s="5">
        <v>0.02</v>
      </c>
      <c r="E346" s="18">
        <v>7.98</v>
      </c>
      <c r="F346" s="14">
        <f t="shared" si="23"/>
        <v>0</v>
      </c>
      <c r="G346" s="38">
        <f t="shared" si="22"/>
        <v>0</v>
      </c>
      <c r="H346" s="59"/>
      <c r="J346" s="28"/>
    </row>
    <row r="347" spans="1:10" ht="12.75" x14ac:dyDescent="0.2">
      <c r="A347" s="4">
        <v>53</v>
      </c>
      <c r="B347" s="10" t="s">
        <v>413</v>
      </c>
      <c r="C347" s="6" t="s">
        <v>414</v>
      </c>
      <c r="D347" s="5">
        <v>0.01</v>
      </c>
      <c r="E347" s="18">
        <v>6.91</v>
      </c>
      <c r="F347" s="14">
        <f t="shared" si="23"/>
        <v>0</v>
      </c>
      <c r="G347" s="38">
        <f t="shared" si="22"/>
        <v>0</v>
      </c>
      <c r="H347" s="59"/>
      <c r="J347" s="28"/>
    </row>
    <row r="348" spans="1:10" ht="12.75" x14ac:dyDescent="0.2">
      <c r="A348" s="4">
        <v>54</v>
      </c>
      <c r="B348" s="10" t="s">
        <v>431</v>
      </c>
      <c r="C348" s="6" t="s">
        <v>432</v>
      </c>
      <c r="D348" s="5">
        <v>4.0000000000000001E-3</v>
      </c>
      <c r="E348" s="18">
        <v>14.48</v>
      </c>
      <c r="F348" s="14">
        <f t="shared" si="23"/>
        <v>0</v>
      </c>
      <c r="G348" s="38">
        <f t="shared" si="22"/>
        <v>0</v>
      </c>
      <c r="H348" s="59"/>
      <c r="J348" s="28"/>
    </row>
    <row r="349" spans="1:10" ht="12.75" x14ac:dyDescent="0.2">
      <c r="A349" s="4">
        <v>55</v>
      </c>
      <c r="B349" s="10" t="s">
        <v>433</v>
      </c>
      <c r="C349" s="6" t="s">
        <v>434</v>
      </c>
      <c r="D349" s="5">
        <v>4.0000000000000001E-3</v>
      </c>
      <c r="E349" s="18">
        <v>10.73</v>
      </c>
      <c r="F349" s="14">
        <f t="shared" si="23"/>
        <v>0</v>
      </c>
      <c r="G349" s="38">
        <f t="shared" si="22"/>
        <v>0</v>
      </c>
      <c r="H349" s="59"/>
      <c r="J349" s="28"/>
    </row>
    <row r="350" spans="1:10" ht="12.75" x14ac:dyDescent="0.2">
      <c r="A350" s="4">
        <v>56</v>
      </c>
      <c r="B350" s="10" t="s">
        <v>435</v>
      </c>
      <c r="C350" s="6" t="s">
        <v>436</v>
      </c>
      <c r="D350" s="5">
        <v>4.0000000000000001E-3</v>
      </c>
      <c r="E350" s="18">
        <v>15.3</v>
      </c>
      <c r="F350" s="14">
        <f t="shared" si="23"/>
        <v>0</v>
      </c>
      <c r="G350" s="38">
        <f t="shared" si="22"/>
        <v>0</v>
      </c>
      <c r="H350" s="59"/>
      <c r="J350" s="28"/>
    </row>
    <row r="351" spans="1:10" ht="12.75" x14ac:dyDescent="0.2">
      <c r="A351" s="4">
        <v>57</v>
      </c>
      <c r="B351" s="10" t="s">
        <v>437</v>
      </c>
      <c r="C351" s="6" t="s">
        <v>438</v>
      </c>
      <c r="D351" s="5">
        <v>0.01</v>
      </c>
      <c r="E351" s="18">
        <v>7.17</v>
      </c>
      <c r="F351" s="14">
        <f t="shared" si="23"/>
        <v>0</v>
      </c>
      <c r="G351" s="38">
        <f t="shared" si="22"/>
        <v>0</v>
      </c>
      <c r="H351" s="59"/>
      <c r="J351" s="28"/>
    </row>
    <row r="352" spans="1:10" ht="12.75" x14ac:dyDescent="0.2">
      <c r="A352" s="4">
        <v>58</v>
      </c>
      <c r="B352" s="10" t="s">
        <v>447</v>
      </c>
      <c r="C352" s="6" t="s">
        <v>448</v>
      </c>
      <c r="D352" s="5">
        <v>4.0000000000000001E-3</v>
      </c>
      <c r="E352" s="18">
        <v>7.77</v>
      </c>
      <c r="F352" s="14">
        <f t="shared" si="23"/>
        <v>0</v>
      </c>
      <c r="G352" s="38">
        <f t="shared" si="22"/>
        <v>0</v>
      </c>
      <c r="H352" s="59"/>
    </row>
    <row r="353" spans="1:8" ht="12.75" x14ac:dyDescent="0.2">
      <c r="A353" s="4">
        <v>59</v>
      </c>
      <c r="B353" s="10" t="s">
        <v>449</v>
      </c>
      <c r="C353" s="6" t="s">
        <v>450</v>
      </c>
      <c r="D353" s="5">
        <v>4.0000000000000001E-3</v>
      </c>
      <c r="E353" s="18">
        <v>18.68</v>
      </c>
      <c r="F353" s="14">
        <f t="shared" si="23"/>
        <v>0</v>
      </c>
      <c r="G353" s="38">
        <f t="shared" si="22"/>
        <v>0</v>
      </c>
      <c r="H353" s="59"/>
    </row>
    <row r="354" spans="1:8" ht="12.75" x14ac:dyDescent="0.2">
      <c r="A354" s="4">
        <v>60</v>
      </c>
      <c r="B354" s="10" t="s">
        <v>451</v>
      </c>
      <c r="C354" s="6" t="s">
        <v>452</v>
      </c>
      <c r="D354" s="5">
        <v>4.0000000000000001E-3</v>
      </c>
      <c r="E354" s="18">
        <v>18.68</v>
      </c>
      <c r="F354" s="14">
        <f t="shared" si="23"/>
        <v>0</v>
      </c>
      <c r="G354" s="38">
        <f t="shared" si="22"/>
        <v>0</v>
      </c>
      <c r="H354" s="59"/>
    </row>
    <row r="355" spans="1:8" ht="12.75" x14ac:dyDescent="0.2">
      <c r="A355" s="4">
        <v>61</v>
      </c>
      <c r="B355" s="10" t="s">
        <v>453</v>
      </c>
      <c r="C355" s="6" t="s">
        <v>454</v>
      </c>
      <c r="D355" s="5">
        <v>0.01</v>
      </c>
      <c r="E355" s="18">
        <v>7.77</v>
      </c>
      <c r="F355" s="14">
        <f t="shared" si="23"/>
        <v>0</v>
      </c>
      <c r="G355" s="38">
        <f t="shared" si="22"/>
        <v>0</v>
      </c>
      <c r="H355" s="59"/>
    </row>
    <row r="356" spans="1:8" ht="12.75" x14ac:dyDescent="0.2">
      <c r="A356" s="4">
        <v>62</v>
      </c>
      <c r="B356" s="10" t="s">
        <v>455</v>
      </c>
      <c r="C356" s="6" t="s">
        <v>456</v>
      </c>
      <c r="D356" s="5">
        <v>4.0000000000000001E-3</v>
      </c>
      <c r="E356" s="18">
        <v>7.77</v>
      </c>
      <c r="F356" s="14">
        <f t="shared" si="23"/>
        <v>0</v>
      </c>
      <c r="G356" s="38">
        <f t="shared" si="22"/>
        <v>0</v>
      </c>
      <c r="H356" s="59"/>
    </row>
    <row r="357" spans="1:8" ht="12.75" x14ac:dyDescent="0.2">
      <c r="A357" s="4">
        <v>63</v>
      </c>
      <c r="B357" s="10" t="s">
        <v>457</v>
      </c>
      <c r="C357" s="6" t="s">
        <v>458</v>
      </c>
      <c r="D357" s="5">
        <v>0.01</v>
      </c>
      <c r="E357" s="18">
        <v>6.5</v>
      </c>
      <c r="F357" s="14">
        <f t="shared" si="23"/>
        <v>0</v>
      </c>
      <c r="G357" s="38">
        <f t="shared" si="22"/>
        <v>0</v>
      </c>
      <c r="H357" s="59"/>
    </row>
    <row r="358" spans="1:8" ht="12.75" x14ac:dyDescent="0.2">
      <c r="A358" s="4">
        <v>64</v>
      </c>
      <c r="B358" s="10" t="s">
        <v>459</v>
      </c>
      <c r="C358" s="6" t="s">
        <v>460</v>
      </c>
      <c r="D358" s="5">
        <v>0.03</v>
      </c>
      <c r="E358" s="18">
        <v>7.77</v>
      </c>
      <c r="F358" s="14">
        <f t="shared" si="23"/>
        <v>0</v>
      </c>
      <c r="G358" s="38">
        <f t="shared" si="22"/>
        <v>0</v>
      </c>
      <c r="H358" s="59"/>
    </row>
    <row r="359" spans="1:8" ht="12.75" x14ac:dyDescent="0.2">
      <c r="A359" s="4">
        <v>65</v>
      </c>
      <c r="B359" s="10" t="s">
        <v>461</v>
      </c>
      <c r="C359" s="6" t="s">
        <v>462</v>
      </c>
      <c r="D359" s="5">
        <v>0.02</v>
      </c>
      <c r="E359" s="18">
        <v>6.5</v>
      </c>
      <c r="F359" s="14">
        <f t="shared" si="23"/>
        <v>0</v>
      </c>
      <c r="G359" s="38">
        <f t="shared" ref="G359:G366" si="24">F359*E359</f>
        <v>0</v>
      </c>
      <c r="H359" s="59"/>
    </row>
    <row r="360" spans="1:8" ht="12.75" x14ac:dyDescent="0.2">
      <c r="A360" s="4">
        <v>66</v>
      </c>
      <c r="B360" s="10" t="s">
        <v>463</v>
      </c>
      <c r="C360" s="6" t="s">
        <v>464</v>
      </c>
      <c r="D360" s="5">
        <v>0.01</v>
      </c>
      <c r="E360" s="18">
        <v>8.94</v>
      </c>
      <c r="F360" s="14">
        <f t="shared" ref="F360:F366" si="25">ROUND(D360*$F$293,0)</f>
        <v>0</v>
      </c>
      <c r="G360" s="38">
        <f t="shared" si="24"/>
        <v>0</v>
      </c>
      <c r="H360" s="59"/>
    </row>
    <row r="361" spans="1:8" ht="12.75" x14ac:dyDescent="0.2">
      <c r="A361" s="4">
        <v>67</v>
      </c>
      <c r="B361" s="10" t="s">
        <v>465</v>
      </c>
      <c r="C361" s="6" t="s">
        <v>466</v>
      </c>
      <c r="D361" s="5">
        <v>0.03</v>
      </c>
      <c r="E361" s="18">
        <v>6.78</v>
      </c>
      <c r="F361" s="14">
        <f t="shared" si="25"/>
        <v>0</v>
      </c>
      <c r="G361" s="38">
        <f t="shared" si="24"/>
        <v>0</v>
      </c>
      <c r="H361" s="59"/>
    </row>
    <row r="362" spans="1:8" ht="12.75" x14ac:dyDescent="0.2">
      <c r="A362" s="4">
        <v>68</v>
      </c>
      <c r="B362" s="10" t="s">
        <v>467</v>
      </c>
      <c r="C362" s="6" t="s">
        <v>468</v>
      </c>
      <c r="D362" s="5">
        <v>0.01</v>
      </c>
      <c r="E362" s="18">
        <v>7.16</v>
      </c>
      <c r="F362" s="14">
        <f t="shared" si="25"/>
        <v>0</v>
      </c>
      <c r="G362" s="38">
        <f t="shared" si="24"/>
        <v>0</v>
      </c>
      <c r="H362" s="59"/>
    </row>
    <row r="363" spans="1:8" ht="12.75" x14ac:dyDescent="0.2">
      <c r="A363" s="4">
        <v>69</v>
      </c>
      <c r="B363" s="10" t="s">
        <v>469</v>
      </c>
      <c r="C363" s="6" t="s">
        <v>470</v>
      </c>
      <c r="D363" s="5">
        <v>4.0000000000000001E-3</v>
      </c>
      <c r="E363" s="18">
        <v>9.2899999999999991</v>
      </c>
      <c r="F363" s="14">
        <f t="shared" si="25"/>
        <v>0</v>
      </c>
      <c r="G363" s="38">
        <f t="shared" si="24"/>
        <v>0</v>
      </c>
      <c r="H363" s="59"/>
    </row>
    <row r="364" spans="1:8" ht="12.75" x14ac:dyDescent="0.2">
      <c r="A364" s="4">
        <v>70</v>
      </c>
      <c r="B364" s="10" t="s">
        <v>471</v>
      </c>
      <c r="C364" s="6" t="s">
        <v>472</v>
      </c>
      <c r="D364" s="5">
        <v>0.05</v>
      </c>
      <c r="E364" s="18">
        <v>6.78</v>
      </c>
      <c r="F364" s="14">
        <f t="shared" si="25"/>
        <v>0</v>
      </c>
      <c r="G364" s="38">
        <f t="shared" si="24"/>
        <v>0</v>
      </c>
      <c r="H364" s="59"/>
    </row>
    <row r="365" spans="1:8" ht="12.75" x14ac:dyDescent="0.2">
      <c r="A365" s="4">
        <v>71</v>
      </c>
      <c r="B365" s="10" t="s">
        <v>473</v>
      </c>
      <c r="C365" s="6" t="s">
        <v>474</v>
      </c>
      <c r="D365" s="5">
        <v>0.02</v>
      </c>
      <c r="E365" s="18">
        <v>8.94</v>
      </c>
      <c r="F365" s="14">
        <f t="shared" si="25"/>
        <v>0</v>
      </c>
      <c r="G365" s="38">
        <f t="shared" si="24"/>
        <v>0</v>
      </c>
      <c r="H365" s="59"/>
    </row>
    <row r="366" spans="1:8" x14ac:dyDescent="0.2">
      <c r="A366" s="4">
        <v>72</v>
      </c>
      <c r="B366" s="10" t="s">
        <v>475</v>
      </c>
      <c r="C366" s="6" t="s">
        <v>476</v>
      </c>
      <c r="D366" s="5">
        <v>4.0000000000000001E-3</v>
      </c>
      <c r="E366" s="18">
        <v>9.2899999999999991</v>
      </c>
      <c r="F366" s="14">
        <f t="shared" si="25"/>
        <v>0</v>
      </c>
      <c r="G366" s="38">
        <f t="shared" si="24"/>
        <v>0</v>
      </c>
    </row>
    <row r="367" spans="1:8" ht="12.75" thickBot="1" x14ac:dyDescent="0.25">
      <c r="A367" s="107" t="s">
        <v>2</v>
      </c>
      <c r="B367" s="108"/>
      <c r="C367" s="108"/>
      <c r="D367" s="108"/>
      <c r="E367" s="109"/>
      <c r="F367" s="22">
        <f>SUM(F295:F366)</f>
        <v>0</v>
      </c>
      <c r="G367" s="50">
        <f>SUM(G295:G366)</f>
        <v>0</v>
      </c>
    </row>
    <row r="370" spans="1:8" ht="12.75" thickBot="1" x14ac:dyDescent="0.25"/>
    <row r="371" spans="1:8" x14ac:dyDescent="0.2">
      <c r="A371" s="90" t="s">
        <v>480</v>
      </c>
      <c r="B371" s="91"/>
      <c r="C371" s="91"/>
      <c r="D371" s="91"/>
      <c r="E371" s="91"/>
      <c r="F371" s="91"/>
      <c r="G371" s="91"/>
      <c r="H371" s="92"/>
    </row>
    <row r="372" spans="1:8" x14ac:dyDescent="0.2">
      <c r="A372" s="93" t="s">
        <v>3</v>
      </c>
      <c r="B372" s="94"/>
      <c r="C372" s="94"/>
      <c r="D372" s="94"/>
      <c r="E372" s="94"/>
      <c r="F372" s="94"/>
      <c r="G372" s="12">
        <v>1000</v>
      </c>
      <c r="H372" s="95"/>
    </row>
    <row r="373" spans="1:8" x14ac:dyDescent="0.2">
      <c r="A373" s="87" t="s">
        <v>481</v>
      </c>
      <c r="B373" s="88"/>
      <c r="C373" s="88"/>
      <c r="D373" s="88"/>
      <c r="E373" s="88"/>
      <c r="F373" s="88"/>
      <c r="G373" s="23"/>
      <c r="H373" s="95"/>
    </row>
    <row r="374" spans="1:8" ht="36" x14ac:dyDescent="0.2">
      <c r="A374" s="61" t="s">
        <v>40</v>
      </c>
      <c r="B374" s="62" t="s">
        <v>1</v>
      </c>
      <c r="C374" s="61" t="s">
        <v>479</v>
      </c>
      <c r="D374" s="63" t="s">
        <v>38</v>
      </c>
      <c r="E374" s="62" t="s">
        <v>39</v>
      </c>
      <c r="F374" s="62" t="s">
        <v>43</v>
      </c>
      <c r="G374" s="62" t="s">
        <v>41</v>
      </c>
      <c r="H374" s="62" t="s">
        <v>44</v>
      </c>
    </row>
    <row r="375" spans="1:8" x14ac:dyDescent="0.2">
      <c r="A375" s="64">
        <v>1</v>
      </c>
      <c r="B375" s="64">
        <v>205010024</v>
      </c>
      <c r="C375" s="65" t="s">
        <v>274</v>
      </c>
      <c r="D375" s="66">
        <v>0.04</v>
      </c>
      <c r="E375" s="70">
        <v>165</v>
      </c>
      <c r="F375" s="67">
        <v>382.93</v>
      </c>
      <c r="G375" s="64">
        <f>D375*$G$373</f>
        <v>0</v>
      </c>
      <c r="H375" s="68">
        <f>(E375+F375)*G375</f>
        <v>0</v>
      </c>
    </row>
    <row r="376" spans="1:8" x14ac:dyDescent="0.2">
      <c r="A376" s="64">
        <v>2</v>
      </c>
      <c r="B376" s="64">
        <v>205010032</v>
      </c>
      <c r="C376" s="65" t="s">
        <v>275</v>
      </c>
      <c r="D376" s="66">
        <v>0.61</v>
      </c>
      <c r="E376" s="70">
        <v>39.94</v>
      </c>
      <c r="F376" s="67">
        <v>304.66000000000003</v>
      </c>
      <c r="G376" s="64">
        <f>D376*$G$373</f>
        <v>0</v>
      </c>
      <c r="H376" s="68">
        <f t="shared" ref="H376:H377" si="26">(E376+F376)*G376</f>
        <v>0</v>
      </c>
    </row>
    <row r="377" spans="1:8" x14ac:dyDescent="0.2">
      <c r="A377" s="64">
        <v>4</v>
      </c>
      <c r="B377" s="64">
        <v>211020060</v>
      </c>
      <c r="C377" s="65" t="s">
        <v>276</v>
      </c>
      <c r="D377" s="66">
        <v>0.35</v>
      </c>
      <c r="E377" s="70">
        <v>30</v>
      </c>
      <c r="F377" s="67">
        <v>124.05</v>
      </c>
      <c r="G377" s="64">
        <f>D377*$G$373</f>
        <v>0</v>
      </c>
      <c r="H377" s="68">
        <f t="shared" si="26"/>
        <v>0</v>
      </c>
    </row>
    <row r="378" spans="1:8" x14ac:dyDescent="0.2">
      <c r="A378" s="89" t="s">
        <v>2</v>
      </c>
      <c r="B378" s="89"/>
      <c r="C378" s="89"/>
      <c r="D378" s="89"/>
      <c r="E378" s="89"/>
      <c r="F378" s="89"/>
      <c r="G378" s="61">
        <f>SUM(G375:G377)</f>
        <v>0</v>
      </c>
      <c r="H378" s="69">
        <f>SUM(H375:H377)</f>
        <v>0</v>
      </c>
    </row>
  </sheetData>
  <sheetProtection algorithmName="SHA-512" hashValue="OZdvXEf/jqEBNXMbmd/GCutWvC1iKzWheZjdq7DV3XJn546wZJCEhEvYbBN4wcLnlACI7gkUM7tdPtKBe5L5xA==" saltValue="4Axwsm8BBMZMZecRNZwtBA==" spinCount="100000" sheet="1" objects="1" scenarios="1"/>
  <protectedRanges>
    <protectedRange algorithmName="SHA-512" hashValue="V/8+fyRf7KnN4D4gLmRXRb1HyqNFfHlBSJDex2fuXSfOSVgtzSBxT8mmJjXRWYJz7Dy0R2uCnuAhWji/4Fdskg==" saltValue="ullgmPKwl5GGAzMdMfwixQ==" spinCount="100000" sqref="G373 F293 F252 F239 F217 F210 F202 F193 F155 G145 G132 G74 G52 G28 G4 F278 F286" name="Intervalo1" securityDescriptor="O:WDG:WDD:(A;;CC;;;WD)"/>
  </protectedRanges>
  <sortState ref="A76:H125">
    <sortCondition ref="B76:B125"/>
  </sortState>
  <mergeCells count="87">
    <mergeCell ref="A191:G191"/>
    <mergeCell ref="A192:E192"/>
    <mergeCell ref="G192:G193"/>
    <mergeCell ref="A250:G250"/>
    <mergeCell ref="A251:E251"/>
    <mergeCell ref="G251:G252"/>
    <mergeCell ref="A252:E252"/>
    <mergeCell ref="A193:E193"/>
    <mergeCell ref="A208:G208"/>
    <mergeCell ref="A209:E209"/>
    <mergeCell ref="A210:E210"/>
    <mergeCell ref="A215:G215"/>
    <mergeCell ref="A200:G200"/>
    <mergeCell ref="A197:E197"/>
    <mergeCell ref="A216:E216"/>
    <mergeCell ref="G216:G217"/>
    <mergeCell ref="A274:E274"/>
    <mergeCell ref="A289:E289"/>
    <mergeCell ref="A276:G276"/>
    <mergeCell ref="A277:E277"/>
    <mergeCell ref="G277:G278"/>
    <mergeCell ref="A278:E278"/>
    <mergeCell ref="A282:E282"/>
    <mergeCell ref="A284:G284"/>
    <mergeCell ref="A285:E285"/>
    <mergeCell ref="G285:G286"/>
    <mergeCell ref="A286:E286"/>
    <mergeCell ref="A205:E205"/>
    <mergeCell ref="A202:E202"/>
    <mergeCell ref="A201:E201"/>
    <mergeCell ref="G201:G202"/>
    <mergeCell ref="A217:E217"/>
    <mergeCell ref="A150:F150"/>
    <mergeCell ref="A153:G153"/>
    <mergeCell ref="A154:E154"/>
    <mergeCell ref="G154:G155"/>
    <mergeCell ref="A155:E155"/>
    <mergeCell ref="A2:H2"/>
    <mergeCell ref="A24:F24"/>
    <mergeCell ref="A47:F47"/>
    <mergeCell ref="A51:F51"/>
    <mergeCell ref="H51:H52"/>
    <mergeCell ref="A52:F52"/>
    <mergeCell ref="A26:H26"/>
    <mergeCell ref="H27:H30"/>
    <mergeCell ref="A27:F27"/>
    <mergeCell ref="A28:F28"/>
    <mergeCell ref="A29:F29"/>
    <mergeCell ref="A30:F30"/>
    <mergeCell ref="A50:H50"/>
    <mergeCell ref="A3:F3"/>
    <mergeCell ref="A4:F4"/>
    <mergeCell ref="A246:E246"/>
    <mergeCell ref="A5:F5"/>
    <mergeCell ref="A234:E234"/>
    <mergeCell ref="A237:G237"/>
    <mergeCell ref="A238:E238"/>
    <mergeCell ref="G238:G239"/>
    <mergeCell ref="A239:E239"/>
    <mergeCell ref="A143:H143"/>
    <mergeCell ref="H3:H6"/>
    <mergeCell ref="A187:E187"/>
    <mergeCell ref="A144:F144"/>
    <mergeCell ref="H144:H145"/>
    <mergeCell ref="A145:F145"/>
    <mergeCell ref="A130:H130"/>
    <mergeCell ref="A131:F131"/>
    <mergeCell ref="H131:H132"/>
    <mergeCell ref="H73:H74"/>
    <mergeCell ref="A6:F6"/>
    <mergeCell ref="A69:F69"/>
    <mergeCell ref="A126:E126"/>
    <mergeCell ref="A140:F140"/>
    <mergeCell ref="A132:F132"/>
    <mergeCell ref="A73:F73"/>
    <mergeCell ref="A72:H72"/>
    <mergeCell ref="A74:F74"/>
    <mergeCell ref="A291:G291"/>
    <mergeCell ref="A292:E292"/>
    <mergeCell ref="G292:G293"/>
    <mergeCell ref="A293:E293"/>
    <mergeCell ref="A367:E367"/>
    <mergeCell ref="A373:F373"/>
    <mergeCell ref="A378:F378"/>
    <mergeCell ref="A371:H371"/>
    <mergeCell ref="A372:F372"/>
    <mergeCell ref="H372:H37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Lyana da Silva Portela</dc:creator>
  <cp:lastModifiedBy>Vania Maria Auzier Vinhote</cp:lastModifiedBy>
  <dcterms:created xsi:type="dcterms:W3CDTF">2020-11-13T12:15:06Z</dcterms:created>
  <dcterms:modified xsi:type="dcterms:W3CDTF">2022-03-11T14:57:03Z</dcterms:modified>
</cp:coreProperties>
</file>