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DOC_2021\4. NC\NSCC\edital\"/>
    </mc:Choice>
  </mc:AlternateContent>
  <bookViews>
    <workbookView xWindow="0" yWindow="0" windowWidth="19200" windowHeight="11595"/>
  </bookViews>
  <sheets>
    <sheet name="LOT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8" i="1" l="1"/>
  <c r="F183" i="1" l="1"/>
  <c r="F129" i="1"/>
  <c r="F130" i="1"/>
  <c r="G130" i="1" s="1"/>
  <c r="F131" i="1"/>
  <c r="G131" i="1" s="1"/>
  <c r="F132" i="1"/>
  <c r="G132" i="1" s="1"/>
  <c r="F133" i="1"/>
  <c r="G133" i="1" s="1"/>
  <c r="F134" i="1"/>
  <c r="G134" i="1" s="1"/>
  <c r="F135" i="1"/>
  <c r="G135" i="1" s="1"/>
  <c r="F136" i="1"/>
  <c r="G136" i="1" s="1"/>
  <c r="F137" i="1"/>
  <c r="G137" i="1" s="1"/>
  <c r="F138" i="1"/>
  <c r="G138" i="1" s="1"/>
  <c r="F139" i="1"/>
  <c r="G139" i="1" s="1"/>
  <c r="F140" i="1"/>
  <c r="G140" i="1" s="1"/>
  <c r="F141" i="1"/>
  <c r="G141" i="1" s="1"/>
  <c r="F142" i="1"/>
  <c r="G142" i="1" s="1"/>
  <c r="F143" i="1"/>
  <c r="F144" i="1"/>
  <c r="G144" i="1" s="1"/>
  <c r="F145" i="1"/>
  <c r="G145" i="1" s="1"/>
  <c r="F146" i="1"/>
  <c r="G146" i="1" s="1"/>
  <c r="F147" i="1"/>
  <c r="G147" i="1" s="1"/>
  <c r="F148" i="1"/>
  <c r="G148" i="1" s="1"/>
  <c r="F149" i="1"/>
  <c r="G149" i="1" s="1"/>
  <c r="F150" i="1"/>
  <c r="G150" i="1" s="1"/>
  <c r="F151" i="1"/>
  <c r="G151" i="1" s="1"/>
  <c r="F152" i="1"/>
  <c r="G152" i="1" s="1"/>
  <c r="F153" i="1"/>
  <c r="G153" i="1" s="1"/>
  <c r="F154" i="1"/>
  <c r="G154" i="1" s="1"/>
  <c r="F155" i="1"/>
  <c r="F156" i="1"/>
  <c r="G156" i="1" s="1"/>
  <c r="F157" i="1"/>
  <c r="G157" i="1" s="1"/>
  <c r="F128" i="1"/>
  <c r="G155" i="1"/>
  <c r="G143" i="1"/>
  <c r="G129" i="1"/>
  <c r="F158" i="1" l="1"/>
  <c r="G128" i="1"/>
  <c r="F259" i="1"/>
  <c r="G259" i="1" s="1"/>
  <c r="G260" i="1" s="1"/>
  <c r="F266" i="1"/>
  <c r="G266" i="1" s="1"/>
  <c r="F252" i="1"/>
  <c r="G252" i="1" s="1"/>
  <c r="F251" i="1"/>
  <c r="G251" i="1" s="1"/>
  <c r="G158" i="1" l="1"/>
  <c r="G253" i="1"/>
  <c r="F260" i="1"/>
  <c r="F253" i="1"/>
  <c r="H348" i="1"/>
  <c r="H347" i="1"/>
  <c r="G346" i="1"/>
  <c r="F277" i="1"/>
  <c r="G277" i="1" s="1"/>
  <c r="F278" i="1"/>
  <c r="G278" i="1" s="1"/>
  <c r="F279" i="1"/>
  <c r="G279" i="1" s="1"/>
  <c r="F280" i="1"/>
  <c r="G280" i="1" s="1"/>
  <c r="F281" i="1"/>
  <c r="G281" i="1" s="1"/>
  <c r="F282" i="1"/>
  <c r="G282" i="1" s="1"/>
  <c r="F283" i="1"/>
  <c r="G283" i="1" s="1"/>
  <c r="F284" i="1"/>
  <c r="G284" i="1" s="1"/>
  <c r="F285" i="1"/>
  <c r="G285" i="1" s="1"/>
  <c r="F286" i="1"/>
  <c r="G286" i="1" s="1"/>
  <c r="F287" i="1"/>
  <c r="G287" i="1" s="1"/>
  <c r="F288" i="1"/>
  <c r="G288" i="1" s="1"/>
  <c r="F289" i="1"/>
  <c r="G289" i="1" s="1"/>
  <c r="F290" i="1"/>
  <c r="G290" i="1" s="1"/>
  <c r="F291" i="1"/>
  <c r="G291" i="1" s="1"/>
  <c r="F292" i="1"/>
  <c r="G292" i="1" s="1"/>
  <c r="F293" i="1"/>
  <c r="G293" i="1" s="1"/>
  <c r="F294" i="1"/>
  <c r="G294" i="1" s="1"/>
  <c r="F295" i="1"/>
  <c r="G295" i="1" s="1"/>
  <c r="F296" i="1"/>
  <c r="G296" i="1" s="1"/>
  <c r="F297" i="1"/>
  <c r="G297" i="1" s="1"/>
  <c r="F298" i="1"/>
  <c r="G298" i="1" s="1"/>
  <c r="F299" i="1"/>
  <c r="G299" i="1" s="1"/>
  <c r="F300" i="1"/>
  <c r="G300" i="1" s="1"/>
  <c r="F301" i="1"/>
  <c r="G301" i="1" s="1"/>
  <c r="F302" i="1"/>
  <c r="G302" i="1" s="1"/>
  <c r="F303" i="1"/>
  <c r="G303" i="1" s="1"/>
  <c r="F304" i="1"/>
  <c r="G304" i="1" s="1"/>
  <c r="F305" i="1"/>
  <c r="G305" i="1" s="1"/>
  <c r="F306" i="1"/>
  <c r="G306" i="1" s="1"/>
  <c r="F307" i="1"/>
  <c r="G307" i="1" s="1"/>
  <c r="F308" i="1"/>
  <c r="G308" i="1" s="1"/>
  <c r="F309" i="1"/>
  <c r="G309" i="1" s="1"/>
  <c r="F310" i="1"/>
  <c r="G310" i="1" s="1"/>
  <c r="F311" i="1"/>
  <c r="G311" i="1" s="1"/>
  <c r="F312" i="1"/>
  <c r="G312" i="1" s="1"/>
  <c r="F313" i="1"/>
  <c r="G313" i="1" s="1"/>
  <c r="F314" i="1"/>
  <c r="G314" i="1" s="1"/>
  <c r="F315" i="1"/>
  <c r="G315" i="1" s="1"/>
  <c r="F316" i="1"/>
  <c r="G316" i="1" s="1"/>
  <c r="F317" i="1"/>
  <c r="G317" i="1" s="1"/>
  <c r="F318" i="1"/>
  <c r="G318" i="1" s="1"/>
  <c r="F319" i="1"/>
  <c r="G319" i="1" s="1"/>
  <c r="F320" i="1"/>
  <c r="G320" i="1" s="1"/>
  <c r="F321" i="1"/>
  <c r="G321" i="1" s="1"/>
  <c r="F322" i="1"/>
  <c r="G322" i="1" s="1"/>
  <c r="F323" i="1"/>
  <c r="G323" i="1" s="1"/>
  <c r="F324" i="1"/>
  <c r="G324" i="1" s="1"/>
  <c r="F325" i="1"/>
  <c r="G325" i="1" s="1"/>
  <c r="F326" i="1"/>
  <c r="G326" i="1" s="1"/>
  <c r="F327" i="1"/>
  <c r="G327" i="1" s="1"/>
  <c r="F328" i="1"/>
  <c r="G328" i="1" s="1"/>
  <c r="F329" i="1"/>
  <c r="G329" i="1" s="1"/>
  <c r="F330" i="1"/>
  <c r="G330" i="1" s="1"/>
  <c r="F331" i="1"/>
  <c r="G331" i="1" s="1"/>
  <c r="F332" i="1"/>
  <c r="G332" i="1" s="1"/>
  <c r="F333" i="1"/>
  <c r="G333" i="1" s="1"/>
  <c r="F334" i="1"/>
  <c r="G334" i="1" s="1"/>
  <c r="F335" i="1"/>
  <c r="G335" i="1" s="1"/>
  <c r="F336" i="1"/>
  <c r="G336" i="1" s="1"/>
  <c r="F337" i="1"/>
  <c r="G337" i="1" s="1"/>
  <c r="F267" i="1"/>
  <c r="G267" i="1" s="1"/>
  <c r="F268" i="1"/>
  <c r="G268" i="1" s="1"/>
  <c r="F269" i="1"/>
  <c r="G269" i="1" s="1"/>
  <c r="F270" i="1"/>
  <c r="G270" i="1" s="1"/>
  <c r="F271" i="1"/>
  <c r="G271" i="1" s="1"/>
  <c r="F272" i="1"/>
  <c r="G272" i="1" s="1"/>
  <c r="F273" i="1"/>
  <c r="G273" i="1" s="1"/>
  <c r="F274" i="1"/>
  <c r="G274" i="1" s="1"/>
  <c r="F275" i="1"/>
  <c r="G275" i="1" s="1"/>
  <c r="F276" i="1"/>
  <c r="G276" i="1" s="1"/>
  <c r="F227" i="1"/>
  <c r="G227" i="1" s="1"/>
  <c r="F228" i="1"/>
  <c r="G228" i="1" s="1"/>
  <c r="F229" i="1"/>
  <c r="G229" i="1" s="1"/>
  <c r="F230" i="1"/>
  <c r="F231" i="1"/>
  <c r="G231" i="1" s="1"/>
  <c r="F232" i="1"/>
  <c r="G232" i="1" s="1"/>
  <c r="F233" i="1"/>
  <c r="G233" i="1" s="1"/>
  <c r="F234" i="1"/>
  <c r="G234" i="1" s="1"/>
  <c r="F235" i="1"/>
  <c r="G235" i="1" s="1"/>
  <c r="F236" i="1"/>
  <c r="G236" i="1" s="1"/>
  <c r="F237" i="1"/>
  <c r="G237" i="1" s="1"/>
  <c r="F238" i="1"/>
  <c r="G238" i="1" s="1"/>
  <c r="F239" i="1"/>
  <c r="G239" i="1" s="1"/>
  <c r="F240" i="1"/>
  <c r="G240" i="1" s="1"/>
  <c r="F241" i="1"/>
  <c r="G241" i="1" s="1"/>
  <c r="F242" i="1"/>
  <c r="G242" i="1" s="1"/>
  <c r="F243" i="1"/>
  <c r="G243" i="1" s="1"/>
  <c r="F244" i="1"/>
  <c r="G244" i="1" s="1"/>
  <c r="G230" i="1" l="1"/>
  <c r="G349" i="1"/>
  <c r="H346" i="1"/>
  <c r="H349" i="1" s="1"/>
  <c r="G338" i="1"/>
  <c r="F338" i="1"/>
  <c r="G108" i="1" l="1"/>
  <c r="H108" i="1" s="1"/>
  <c r="G109" i="1"/>
  <c r="H109" i="1" s="1"/>
  <c r="G110" i="1"/>
  <c r="H110" i="1" s="1"/>
  <c r="G106" i="1" l="1"/>
  <c r="H106" i="1" s="1"/>
  <c r="F225" i="1"/>
  <c r="G225" i="1" s="1"/>
  <c r="F226" i="1"/>
  <c r="F245" i="1" l="1"/>
  <c r="G226" i="1"/>
  <c r="F191" i="1"/>
  <c r="G191" i="1" s="1"/>
  <c r="F192" i="1"/>
  <c r="G192" i="1" s="1"/>
  <c r="F193" i="1"/>
  <c r="G193" i="1" s="1"/>
  <c r="F194" i="1"/>
  <c r="G194" i="1" s="1"/>
  <c r="F195" i="1"/>
  <c r="G195" i="1" s="1"/>
  <c r="F196" i="1"/>
  <c r="G196" i="1" s="1"/>
  <c r="F197" i="1"/>
  <c r="G197" i="1" s="1"/>
  <c r="F198" i="1"/>
  <c r="G198" i="1" s="1"/>
  <c r="F199" i="1"/>
  <c r="G199" i="1" s="1"/>
  <c r="F200" i="1"/>
  <c r="G200" i="1" s="1"/>
  <c r="F201" i="1"/>
  <c r="G201" i="1" s="1"/>
  <c r="F202" i="1"/>
  <c r="G202" i="1" s="1"/>
  <c r="F203" i="1"/>
  <c r="G203" i="1" s="1"/>
  <c r="F204" i="1"/>
  <c r="G204" i="1" s="1"/>
  <c r="F190" i="1"/>
  <c r="G190" i="1" s="1"/>
  <c r="F213" i="1"/>
  <c r="G213" i="1" s="1"/>
  <c r="F214" i="1"/>
  <c r="G214" i="1" s="1"/>
  <c r="F215" i="1"/>
  <c r="G215" i="1" s="1"/>
  <c r="F216" i="1"/>
  <c r="G216" i="1" s="1"/>
  <c r="F212" i="1"/>
  <c r="G212" i="1" s="1"/>
  <c r="G245" i="1" l="1"/>
  <c r="G217" i="1"/>
  <c r="G205" i="1"/>
  <c r="F205" i="1"/>
  <c r="F217" i="1"/>
  <c r="F167" i="1"/>
  <c r="F166" i="1"/>
  <c r="G166" i="1" l="1"/>
  <c r="F168" i="1"/>
  <c r="G167" i="1"/>
  <c r="G183" i="1"/>
  <c r="F175" i="1"/>
  <c r="G175" i="1" s="1"/>
  <c r="G119" i="1"/>
  <c r="H119" i="1" s="1"/>
  <c r="G120" i="1"/>
  <c r="H120" i="1" s="1"/>
  <c r="G118" i="1"/>
  <c r="G168" i="1" l="1"/>
  <c r="G121" i="1"/>
  <c r="F176" i="1"/>
  <c r="G176" i="1"/>
  <c r="H118" i="1"/>
  <c r="H121" i="1" s="1"/>
  <c r="G107" i="1"/>
  <c r="G105" i="1"/>
  <c r="G61" i="1"/>
  <c r="H61" i="1" s="1"/>
  <c r="F77" i="1"/>
  <c r="G77" i="1" s="1"/>
  <c r="F78" i="1"/>
  <c r="G78" i="1" s="1"/>
  <c r="F79" i="1"/>
  <c r="G79" i="1" s="1"/>
  <c r="F80" i="1"/>
  <c r="G80" i="1" s="1"/>
  <c r="F81" i="1"/>
  <c r="G81" i="1" s="1"/>
  <c r="F82" i="1"/>
  <c r="G82" i="1" s="1"/>
  <c r="F83" i="1"/>
  <c r="G83" i="1" s="1"/>
  <c r="F84" i="1"/>
  <c r="G84" i="1" s="1"/>
  <c r="F85" i="1"/>
  <c r="G85" i="1" s="1"/>
  <c r="F86" i="1"/>
  <c r="G86" i="1" s="1"/>
  <c r="F87" i="1"/>
  <c r="G87" i="1" s="1"/>
  <c r="F88" i="1"/>
  <c r="G88" i="1" s="1"/>
  <c r="F89" i="1"/>
  <c r="G89" i="1" s="1"/>
  <c r="F90" i="1"/>
  <c r="G90" i="1" s="1"/>
  <c r="F91" i="1"/>
  <c r="G91" i="1" s="1"/>
  <c r="F92" i="1"/>
  <c r="G92" i="1" s="1"/>
  <c r="F93" i="1"/>
  <c r="G93" i="1" s="1"/>
  <c r="F94" i="1"/>
  <c r="G94" i="1" s="1"/>
  <c r="F95" i="1"/>
  <c r="G95" i="1" s="1"/>
  <c r="F96" i="1"/>
  <c r="G96" i="1" s="1"/>
  <c r="F97" i="1"/>
  <c r="G97" i="1" s="1"/>
  <c r="F76" i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54" i="1"/>
  <c r="G111" i="1" l="1"/>
  <c r="H107" i="1"/>
  <c r="H54" i="1"/>
  <c r="H69" i="1" s="1"/>
  <c r="G69" i="1"/>
  <c r="F98" i="1"/>
  <c r="H105" i="1"/>
  <c r="H111" i="1" s="1"/>
  <c r="G76" i="1"/>
  <c r="G98" i="1" s="1"/>
  <c r="G5" i="1"/>
  <c r="G22" i="1" s="1"/>
  <c r="H22" i="1" s="1"/>
  <c r="G6" i="1"/>
  <c r="G23" i="1" s="1"/>
  <c r="H23" i="1" s="1"/>
  <c r="G8" i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9" i="1"/>
  <c r="G45" i="1" s="1"/>
  <c r="H45" i="1" s="1"/>
  <c r="G30" i="1"/>
  <c r="G46" i="1" s="1"/>
  <c r="H46" i="1" s="1"/>
  <c r="G32" i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H8" i="1" l="1"/>
  <c r="H24" i="1" s="1"/>
  <c r="G24" i="1"/>
  <c r="G47" i="1"/>
  <c r="H32" i="1"/>
  <c r="H47" i="1" s="1"/>
</calcChain>
</file>

<file path=xl/sharedStrings.xml><?xml version="1.0" encoding="utf-8"?>
<sst xmlns="http://schemas.openxmlformats.org/spreadsheetml/2006/main" count="653" uniqueCount="491">
  <si>
    <t xml:space="preserve"> Nome do Procedimento</t>
  </si>
  <si>
    <t>Códigos SIGTAP</t>
  </si>
  <si>
    <t>TOTAL</t>
  </si>
  <si>
    <t>Oferta minima do Lote por mês</t>
  </si>
  <si>
    <t>Lote 3 - Procedimentos de Ultrassonografias</t>
  </si>
  <si>
    <t>-</t>
  </si>
  <si>
    <t>0,2% Exames com CONTRASTE</t>
  </si>
  <si>
    <t>10 % Exames com SEDAÇÃO</t>
  </si>
  <si>
    <t>Lote 2 - Procedimentos de Ressonancia Magnetica</t>
  </si>
  <si>
    <t>Lote 1 - Procedimentos de Tomografia Computadorizada</t>
  </si>
  <si>
    <t>0206010010</t>
  </si>
  <si>
    <t>0206010028</t>
  </si>
  <si>
    <t>0206010036</t>
  </si>
  <si>
    <t>0206010044</t>
  </si>
  <si>
    <t>0206010052</t>
  </si>
  <si>
    <t>0206010060</t>
  </si>
  <si>
    <t>0206010079</t>
  </si>
  <si>
    <t>0206010087</t>
  </si>
  <si>
    <t>0206020015</t>
  </si>
  <si>
    <t>0206020023</t>
  </si>
  <si>
    <t>0206020031</t>
  </si>
  <si>
    <t>0206030010</t>
  </si>
  <si>
    <t>0206030029</t>
  </si>
  <si>
    <t>0206030037</t>
  </si>
  <si>
    <t>TOMOGRAFIA COMPUTADORIZADA DE COLUNA CERVICAL C/ OU S/ CONTRASTE</t>
  </si>
  <si>
    <t>TOMOGRAFIA COMPUTADORIZADA DE COLUNA LOMBO-SACRA C/ OU S/ CONTRASTE</t>
  </si>
  <si>
    <t>TOMOGRAFIA COMPUTADORIZADA DE COLUNA TORACICA C/ OU S/ CONTRASTE</t>
  </si>
  <si>
    <t>TOMOGRAFIA COMPUTADORIZADA DE FACE / SEIOS DA FACE / ARTICULACOES TEMPORO-MANDIBULARES</t>
  </si>
  <si>
    <t>TOMOGRAFIA COMPUTADORIZADA DO PESCOCO</t>
  </si>
  <si>
    <t>TOMOGRAFIA COMPUTADORIZADA DE SELA TURCICA</t>
  </si>
  <si>
    <t>TOMOGRAFIA COMPUTADORIZADA DO CRANIO</t>
  </si>
  <si>
    <t>TOMOMIELOGRAFIA COMPUTADORIZADA</t>
  </si>
  <si>
    <t>TOMOGRAFIA COMPUTADORIZADA DE ARTICULACOES DE MEMBRO SUPERIOR</t>
  </si>
  <si>
    <t>TOMOGRAFIA COMPUTADORIZADA DE SEGMENTOS APENDICULARES - (BRACO, ANTEBRAÇO, MÃO, COXA, PERNA, PÉ)</t>
  </si>
  <si>
    <t>TOMOGRAFIA COMPUTADORIZADA DE TORAX</t>
  </si>
  <si>
    <t>TOMOGRAFIA COMPUTADORIZADA DE ABDOMEN SUPERIOR</t>
  </si>
  <si>
    <t>TOMOGRAFIA COMPUTADORIZADA DE ARTICULACOES DE MEMBRO INFERIOR</t>
  </si>
  <si>
    <t>TOMOGRAFIA COMPUTADORIZADA DE PELVE / BACIA / ABDOMEN INFERIOR</t>
  </si>
  <si>
    <t>% da Oferta</t>
  </si>
  <si>
    <t>Valor Tabela SUS R$</t>
  </si>
  <si>
    <t>ITEM</t>
  </si>
  <si>
    <t>Qtd. de Oferta para SUS</t>
  </si>
  <si>
    <t>Valor Complemento Estadual</t>
  </si>
  <si>
    <t>Valor Complemento Estadual R$</t>
  </si>
  <si>
    <t>VL Estimado / Mês (R$)</t>
  </si>
  <si>
    <t>SEDAÇÃO - PORTE ANESTÉSICO - 3</t>
  </si>
  <si>
    <t>PUNÇÃO PARA INTRODUÇÃO / CONTRASTE</t>
  </si>
  <si>
    <t>0207010013</t>
  </si>
  <si>
    <t>0207010021</t>
  </si>
  <si>
    <t>0207010030</t>
  </si>
  <si>
    <t>0207010048</t>
  </si>
  <si>
    <t>0207010056</t>
  </si>
  <si>
    <t>0207020027</t>
  </si>
  <si>
    <t>0207020035</t>
  </si>
  <si>
    <t>0207030014</t>
  </si>
  <si>
    <t>0207030022</t>
  </si>
  <si>
    <t>0207030030</t>
  </si>
  <si>
    <t>0207030049</t>
  </si>
  <si>
    <t>0207010064</t>
  </si>
  <si>
    <t>0207010072</t>
  </si>
  <si>
    <t>ULTRASSONOGRAFIA DE ABDOMEN SUPERIOR</t>
  </si>
  <si>
    <t>ULTRASSONOGRAFIA DE ABDOMEN TOTAL</t>
  </si>
  <si>
    <t>ULTRASSONOGRAFIA DE ARTICULACAO</t>
  </si>
  <si>
    <t>0205020038</t>
  </si>
  <si>
    <t>0205020046</t>
  </si>
  <si>
    <t>0205020062</t>
  </si>
  <si>
    <t>0205020070</t>
  </si>
  <si>
    <t>0205020097</t>
  </si>
  <si>
    <t>0205020127</t>
  </si>
  <si>
    <t>0205020135</t>
  </si>
  <si>
    <t>0205020160</t>
  </si>
  <si>
    <t>0205020186</t>
  </si>
  <si>
    <t>0205020100</t>
  </si>
  <si>
    <t>0205020119</t>
  </si>
  <si>
    <t>0205010040</t>
  </si>
  <si>
    <t>0205020178</t>
  </si>
  <si>
    <t>0205020054</t>
  </si>
  <si>
    <t>Lote 4 - Procedimentos de Medicina Núclear in vivo</t>
  </si>
  <si>
    <t>ANGIORESSONANCIA CEREBRAL</t>
  </si>
  <si>
    <t>RESSONANCIA MAGNETICA DE ARTICULACAO TEMPORO-MANDIBULAR (BILATERAL)</t>
  </si>
  <si>
    <t>RESSONANCIA MAGNETICA DE COLUNA CERVICAL/PESCOÇO</t>
  </si>
  <si>
    <t>RESSONANCIA MAGNETICA DE COLUNA LOMBO-SACRA</t>
  </si>
  <si>
    <t>RESSONANCIA MAGNETICA DE COLUNA TORACICA</t>
  </si>
  <si>
    <t>RESSONANCIA MAGNETICA DE MEMBRO SUPERIOR (UNILATERAL)</t>
  </si>
  <si>
    <t>RESSONANCIA MAGNETICA DE TORAX</t>
  </si>
  <si>
    <t>RESSONANCIA MAGNETICA DE ABDOMEN SUPERIOR</t>
  </si>
  <si>
    <t>RESSONANCIA MAGNETICA DE BACIA / PELVE / ABDOMEN INFERIOR</t>
  </si>
  <si>
    <t>RESSONANCIA MAGNETICA DE MEMBRO INFERIOR (UNILATERAL)</t>
  </si>
  <si>
    <t>RESSONANCIA MAGNETICA DE VIAS BILIARES/COLANGIORRESSONANCIA</t>
  </si>
  <si>
    <t>RESSONANCIA MAGNETICA DE CRANIO</t>
  </si>
  <si>
    <t>RESSONANCIA MAGNETICA DE SELA TURCICA</t>
  </si>
  <si>
    <t>ULTRASSONOGRAFIA DE BOLSA ESCROTAL</t>
  </si>
  <si>
    <t>ULTRASSONOGRAFIA MAMARIA BILATERAL</t>
  </si>
  <si>
    <t>ULTRASSONOGRAFIA DE TIREOIDE</t>
  </si>
  <si>
    <t>ULTRASSONOGRAFIA DE TORAX (EXTRACARDIACA)</t>
  </si>
  <si>
    <t>ULTRASSONOGRAFIA PELVICA (GINECOLOGICA)</t>
  </si>
  <si>
    <t>ULTRASSONOGRAFIA TRANSVAGINAL</t>
  </si>
  <si>
    <t>ULTRASSONOGRAFIA DE PROSTATA POR VIA ABDOMINAL</t>
  </si>
  <si>
    <t>ULTRASSONOGRAFIA DE PROSTATA (VIA TRANSRETAL)</t>
  </si>
  <si>
    <t>ULTRASSONOGRAFIA DOPPLER COLORIDO DE VASOS</t>
  </si>
  <si>
    <t>ULTRASSONOGRAFIA TRANSFONTANELA</t>
  </si>
  <si>
    <t>ULTRASSONOGRAFIA DE APARELHO URINARIO</t>
  </si>
  <si>
    <t>0205020143</t>
  </si>
  <si>
    <t>ULTRASSONOGRAFIA OBSTETRICA</t>
  </si>
  <si>
    <t>0208010025</t>
  </si>
  <si>
    <t>0208010033</t>
  </si>
  <si>
    <t>0208030018</t>
  </si>
  <si>
    <t>0208030026</t>
  </si>
  <si>
    <t>0208040102</t>
  </si>
  <si>
    <t>0208040056</t>
  </si>
  <si>
    <t>0208070036</t>
  </si>
  <si>
    <t>0208070044</t>
  </si>
  <si>
    <t>0208020039</t>
  </si>
  <si>
    <t>0208020055</t>
  </si>
  <si>
    <t>0208020063</t>
  </si>
  <si>
    <t>0208020071</t>
  </si>
  <si>
    <t>0208020110</t>
  </si>
  <si>
    <t>0208030042</t>
  </si>
  <si>
    <t>0208040030</t>
  </si>
  <si>
    <t>0208040080</t>
  </si>
  <si>
    <t>0208040099</t>
  </si>
  <si>
    <t>0208050035</t>
  </si>
  <si>
    <t>0208050043</t>
  </si>
  <si>
    <t>0208060014</t>
  </si>
  <si>
    <t>0208080040</t>
  </si>
  <si>
    <t>0208090010</t>
  </si>
  <si>
    <t>CINTILOGRAFIA DE MIOCARDIO P/ AVALIACAO DA PERFUSAO EM SITUACAO DE ESTRESSE (MINIMO 3 PROJECOES)</t>
  </si>
  <si>
    <t>CINTILOGRAFIA DE MIOCARDIO P/ AVALIACAO DA PERFUSAO EM SITUACAO DE REPOUSO (MINIMO 3 PROJECOES)</t>
  </si>
  <si>
    <t>CINTILOGRAFIA DE PARATIREOIDES</t>
  </si>
  <si>
    <t>CINTILOGRAFIA DE TIREOIDE C/ OU S/ CAPTACAO</t>
  </si>
  <si>
    <t>ESTUDO RENAL DINAMICO C/ OU S/ DIURETICO</t>
  </si>
  <si>
    <t>CINTILOGRAFIA RENAL/RENOGRAMA (QUALITATIVA E/OU QUANTITATIVA)</t>
  </si>
  <si>
    <t>CINTILOGRAFIA DE PULMAO POR INALACAO (MINIMO 2 PROJECOES)</t>
  </si>
  <si>
    <t>CINTILOGRAFIA DE PULMAO POR PERFUSAO (MINIMO 4 PROJECOES)</t>
  </si>
  <si>
    <t>CINTILOGRAFIA DE GLANDULAS SALIVARES C/ OU S/ ESTIMULO</t>
  </si>
  <si>
    <t>CINTILOGRAFIA P/ ESTUDO DE TRANSITO ESOFAGICO (LIQUIDO)</t>
  </si>
  <si>
    <t>CINTILOGRAFIA P/ ESTUDO DE TRANSITO ESOFAGICO (SEMI-SOLIDO)</t>
  </si>
  <si>
    <t>CINTILOGRAFIA P/ ESTUDO DE TRANSITO GASTRICO</t>
  </si>
  <si>
    <t>CINTILOGRAFIA P/ PESQUISA DE REFLUXO GASTRO-ESOFAGICO</t>
  </si>
  <si>
    <t>CINTILOGRAFIA P/ PESQUISA DO CORPO INTEIRO</t>
  </si>
  <si>
    <t>CINTILOGRAFIA DE TESTICULO E BOLSA ESCROTAL</t>
  </si>
  <si>
    <t>DETERMINACAO DE FILTRACAO GLOMERULAR</t>
  </si>
  <si>
    <t>DETERMINACAO DE FLUXO PLASMATICO RENAL</t>
  </si>
  <si>
    <t>CINTILOGRAFIA DE OSSOS C/ OU S/ FLUXO SANGUINEO (CORPO INTEIRO)</t>
  </si>
  <si>
    <t>CINTILOGRAFIA DE SEGMENTO OSSEO C/ GALIO 67</t>
  </si>
  <si>
    <t>CINTILOGRAFIA DE PERFUSAO CEREBRAL C/ TALIO (SPCTO)</t>
  </si>
  <si>
    <t>LINFOCINTILOGRAFIA</t>
  </si>
  <si>
    <t>CINTILOGRAFIA DE CORPO INTEIRO C/ GALIO 67 P/ PESQUISA DE NEOPLASIAS</t>
  </si>
  <si>
    <t>Lote 6 - Procedimentos Diagnostigo por Endoscopia</t>
  </si>
  <si>
    <t>Lote 7 - Procedimentos de Diagnostico em Otorrinolaringologia</t>
  </si>
  <si>
    <t>Lote 9 - Procedimentos Diagnostigo em Pneumologia</t>
  </si>
  <si>
    <t>Lote 10 - Procedimentos Diagnostigo em Neurologia</t>
  </si>
  <si>
    <t>Lote 8 - Procedimentos de Urgencia Ambulatorial /Hospital Dia em Otorrinolaringologia</t>
  </si>
  <si>
    <t>0301010048</t>
  </si>
  <si>
    <t>0302010017</t>
  </si>
  <si>
    <t>0302010025</t>
  </si>
  <si>
    <t>0302040013</t>
  </si>
  <si>
    <t>0302040021</t>
  </si>
  <si>
    <t>0302040030</t>
  </si>
  <si>
    <t>0302040048</t>
  </si>
  <si>
    <t>0302040056</t>
  </si>
  <si>
    <t>0302050019</t>
  </si>
  <si>
    <t>0302050027</t>
  </si>
  <si>
    <t>0302060014</t>
  </si>
  <si>
    <t>0302060022</t>
  </si>
  <si>
    <t>0302060030</t>
  </si>
  <si>
    <t>0302060049</t>
  </si>
  <si>
    <t>0302060057</t>
  </si>
  <si>
    <t>ATENDIMENTO FISIOTERAPÊUTICO EM PACIENTE NO PRÉ/PËS CIRURGIAS UROGINECOLËGICAS</t>
  </si>
  <si>
    <t>ATENDIMENTO FISIOTERAPÊUTICO EM PACIENTES C/ DISFUNÃÕES UROGINECOLËGICAS</t>
  </si>
  <si>
    <t>ATENDIMENTO FISIOTERAPÊUTICO EM PACIENTE COM TRANSTORNO RESPIRATËRIO COM COMPLICAÃÕES SISTÊMICAS</t>
  </si>
  <si>
    <t>ATENDIMENTO FISIOTERAPÊUTICO EM PACIENTE COM TRANSTORNO RESPIRATËRIO SEM COMPLICAÃÕES SISTÊMICAS</t>
  </si>
  <si>
    <t>ATENDIMENTO FISIOTERAPÊUTICO EM PACIENTE COM TRANSTORNO CLÍNICO CARDIOVASCULAR</t>
  </si>
  <si>
    <t>ATENDIMENTO FISIOTERAPÊUTICO EM PACIENTE PRÉ/PËS CIRURGIA CARDIOVASCULAR</t>
  </si>
  <si>
    <t>ATENDIMENTO FISIOTERAPÊUTICO NAS DISFUNÃÕES VASCULARES PERIFÉRICAS</t>
  </si>
  <si>
    <t>ATENDIMENTO FISIOTERAPÊUTICO EM PACIENTES NO PRÉ E PËS-OPERATËRIO NAS DISFUNÃÕES MÚSCULO ESQUE</t>
  </si>
  <si>
    <t>ATENDIMENTO FISIOTERAPÊUTICO NAS ALTERAÃÕES MOTORAS</t>
  </si>
  <si>
    <t>ATENDIMENTO FISIOTERAPÊUTICO EM PACIENTES COM DISTÚRBIOS NEURO-CINÉTICO-FUNCIONAIS SEM COMPLICAÃ</t>
  </si>
  <si>
    <t>ATENDIMENTO FISIOTERAPÊUTICO EM PACIENTES COM DISTÚRBIOS NEURO-CINÉTICO-FUNCIONAIS COM COMPLICAÃ</t>
  </si>
  <si>
    <t>ATENDIMENTO FISIOTERAPÊUTICO NAS DESORDENS DO DESENVOLVIMENTO NEURO MOTOR</t>
  </si>
  <si>
    <t>ATENDIMENTO FISIOTERAPÊUTICO EM PACIENTE C/ COMPROMETIMENTO COGNITIVO</t>
  </si>
  <si>
    <t>ATENDIMENTO FISIOTERAPÊUTICO EM PACIENTE NO PRÉ/PËS-OPERATËRIO DE NEUROCIRURGIA</t>
  </si>
  <si>
    <r>
      <t>CONSULTA DE PROFISSIONAIS DE NIVEL SUPERIOR NA ATENÇÃO ESPECIALIZADA (EXCETO MÉDICO)-</t>
    </r>
    <r>
      <rPr>
        <b/>
        <sz val="9"/>
        <rFont val="Calibri"/>
        <family val="2"/>
        <scheme val="minor"/>
      </rPr>
      <t>FISIOTERAPIA</t>
    </r>
  </si>
  <si>
    <t>0301010072</t>
  </si>
  <si>
    <t>0209040041</t>
  </si>
  <si>
    <t>0209040025</t>
  </si>
  <si>
    <t>0211050113</t>
  </si>
  <si>
    <t>0211070025</t>
  </si>
  <si>
    <t>0211070041</t>
  </si>
  <si>
    <t>0211070050</t>
  </si>
  <si>
    <t>0211070092</t>
  </si>
  <si>
    <t>0211070351</t>
  </si>
  <si>
    <t>0211070033</t>
  </si>
  <si>
    <t>0211070068</t>
  </si>
  <si>
    <t>0211070076</t>
  </si>
  <si>
    <t>0211070084</t>
  </si>
  <si>
    <t>0211070106</t>
  </si>
  <si>
    <t>0211070114</t>
  </si>
  <si>
    <t>0211070122</t>
  </si>
  <si>
    <t>0211070149</t>
  </si>
  <si>
    <t>0211070157</t>
  </si>
  <si>
    <t>0211070203</t>
  </si>
  <si>
    <t>0211070211</t>
  </si>
  <si>
    <t>0211070238</t>
  </si>
  <si>
    <t>0211070246</t>
  </si>
  <si>
    <t>0211070262</t>
  </si>
  <si>
    <t>0211070270</t>
  </si>
  <si>
    <t>0211070289</t>
  </si>
  <si>
    <t>0211070335</t>
  </si>
  <si>
    <t>0211070343</t>
  </si>
  <si>
    <t>0211070360</t>
  </si>
  <si>
    <t>CONSULTA MÉDICA ESPECIALIZADA EM OTORRINILARINGOLOGIA</t>
  </si>
  <si>
    <t>VIDEOLARINGOSCOPIA</t>
  </si>
  <si>
    <t>LARINGOSCOPIA (Fibronasolaringoscopia)</t>
  </si>
  <si>
    <t>POTENCIAL EVOCADO AUDITIVO</t>
  </si>
  <si>
    <t>AUDIOMETRIA DE REFORCO VISUAL (VIA AEREA / OSSEA)</t>
  </si>
  <si>
    <t>AUDIOMETRIA TONAL LIMIAR (VIA AEREA / OSSEA)</t>
  </si>
  <si>
    <t>AVALIACAO AUDITIVA COMPORTAMENTAL</t>
  </si>
  <si>
    <t>AVALIACAO P/ DIAGNOSTICO DE DEFICIENCIA AUDITIVA</t>
  </si>
  <si>
    <t>TESTES VESTIBULARES / OTONEUROLOGICOS</t>
  </si>
  <si>
    <t>AUDIOMETRIA EM CAMPO LIVRE</t>
  </si>
  <si>
    <t>AVALIACAO DE LINGUAGEM ESCRITA / LEITURA</t>
  </si>
  <si>
    <t>AVALIACAO DE LINGUAGEM ORAL</t>
  </si>
  <si>
    <t>AVALIACAO MIOFUNCIONAL DE SISTEMA ESTOMATOGNATICO</t>
  </si>
  <si>
    <t>AVALIACAO P/ DIAGNOSTICO DIFERENCIAL DE DEFICIENCIA AUDITIVA</t>
  </si>
  <si>
    <t>AVALIACAO VOCAL</t>
  </si>
  <si>
    <t>ELETROCOCLEOGRAFIA</t>
  </si>
  <si>
    <t>EMISSOES OTOACUSTICAS EVOCADAS P/ TRIAGEM AUDITIVA (TESTE DA ORELHINHA)</t>
  </si>
  <si>
    <t>ESTUDO DE EMISSOES OTOACUSTICAS EVOCADAS TRANSITORIAS E PRODUTOS DE DISTORCAO (EOA)</t>
  </si>
  <si>
    <t>IMITANCIOMETRIA</t>
  </si>
  <si>
    <t>LOGOAUDIOMETRIA (LDV-IRF-LRF)</t>
  </si>
  <si>
    <t>PESQUISA DE FISTULA PERILINFATICA</t>
  </si>
  <si>
    <t>PESQUISA DE GANHO DE INSERCAO</t>
  </si>
  <si>
    <t>POTENCIAL EVOCADO AUDITIVO DE CURTA MEDIA E LONGA LATENCIA</t>
  </si>
  <si>
    <t>POTENCIAL EVOCADO AUDITIVO P/ TRIAGEM AUDITIVA (TESTE DA ORELHINHA)</t>
  </si>
  <si>
    <t>PROVA DE FUNCAO TUBARIA</t>
  </si>
  <si>
    <t>TESTES AUDITIVOS SUPRALIMINARES</t>
  </si>
  <si>
    <t>TESTES DE PROCESSAMENTO AUDITIVO</t>
  </si>
  <si>
    <t>TRIAGEM AUDITIVA DE ESCOLARES</t>
  </si>
  <si>
    <t>0201010410</t>
  </si>
  <si>
    <t>0211090018</t>
  </si>
  <si>
    <t>0209010029</t>
  </si>
  <si>
    <t>0209010037</t>
  </si>
  <si>
    <t>0209010053</t>
  </si>
  <si>
    <t>BIOPSIA DE PROSTATA</t>
  </si>
  <si>
    <t>AVALIACAO URODINAMICA COMPLETA</t>
  </si>
  <si>
    <t>COLONOSCOPIA (COLOSCOPIA)</t>
  </si>
  <si>
    <t>ESOFAGOGASTRODUODENOSCOPIA</t>
  </si>
  <si>
    <t>RETOSSIGMOIDOSCOPIA</t>
  </si>
  <si>
    <t>0404010318</t>
  </si>
  <si>
    <t>0211080055</t>
  </si>
  <si>
    <t>0211050083</t>
  </si>
  <si>
    <t>RETIRADA DE CORPO ESTRANHO DE OUVIDO / FARINGE / LARINGE / NARIZ</t>
  </si>
  <si>
    <t>ESPIROMETRIA OU PROVA DE FUNCAO PULMONAR COMPLETA COM BRONCODILATADOR</t>
  </si>
  <si>
    <t>ELETRONEUROMIOGRAMA (ENMG)</t>
  </si>
  <si>
    <t>Lote 11 - Procedimentos em Fisioterapia</t>
  </si>
  <si>
    <t>Lote 12 - Procedimentos de Tratamento em Ortopedia</t>
  </si>
  <si>
    <t>0303090073</t>
  </si>
  <si>
    <t>0303090081</t>
  </si>
  <si>
    <t>0303090090</t>
  </si>
  <si>
    <t>0303090111</t>
  </si>
  <si>
    <t>CONSULTA MÉDICA ESPECIALIZADA EM ORTOPEDIA</t>
  </si>
  <si>
    <t>REVISÃO COM TROCA DE APARELHO GESSADO EM MEMBRO INFERIOR</t>
  </si>
  <si>
    <t>REVISÃO COM IMOBILIZAÃÃO NÃO GESSADA EM LESÃO DA COLUNA VERTEBRAL</t>
  </si>
  <si>
    <t>REVISÃO COM TROCA DE APARELHO GESSADO EM MEMBRO SUPERIOR</t>
  </si>
  <si>
    <t>REVISÃO COM TROCA DE APARELHO GESSADO EM LESÃO DA COLUNA VERTEBRAL</t>
  </si>
  <si>
    <t>DENSITOMETRIA OSSEA DUO-ENERGETICA DE COLUNA (VERTEBRAS LOMBARES E/OU FEMUR)</t>
  </si>
  <si>
    <t>URETROCISTOGRAFIA</t>
  </si>
  <si>
    <t>UROGRAFIA VENOSA</t>
  </si>
  <si>
    <t>MAMOGRAFIA</t>
  </si>
  <si>
    <t>0204060028</t>
  </si>
  <si>
    <t>0204050170</t>
  </si>
  <si>
    <t>0204050189</t>
  </si>
  <si>
    <t>0204030030</t>
  </si>
  <si>
    <t>0204030188</t>
  </si>
  <si>
    <t>MAMOGRAFIA BILATERAL PARA RASTREAMENTO</t>
  </si>
  <si>
    <t>ECOCARDIOGRAFIA TRANSESOFAGICA</t>
  </si>
  <si>
    <t>ECOCARDIOGRAFIA TRANSTORACICA</t>
  </si>
  <si>
    <t>TESTE DE ESFORCO / TESTE ERGOMETRICO</t>
  </si>
  <si>
    <t>Lote 5 - Procedimentos Diagnostigo em Urologia</t>
  </si>
  <si>
    <t>Informe o Quantitativo Total a ser ofertado para o Lote 1</t>
  </si>
  <si>
    <t>Informe o Quantitativo Total a ser ofertado para o Lote 2</t>
  </si>
  <si>
    <t>Informe o Quantitativo Total a ser ofertado para o Lote 3</t>
  </si>
  <si>
    <t>Informe o Quantitativo Total a ser ofertado para o Lote 4</t>
  </si>
  <si>
    <t>Informe o Quantitativo Total a ser ofertado para o Lote 5</t>
  </si>
  <si>
    <t>Informe o Quantitativo Total a ser ofertado para o Lote 6</t>
  </si>
  <si>
    <t>Informe o Quantitativo Total a ser ofertado para o Lote 7</t>
  </si>
  <si>
    <t>Informe o Quantitativo Total a ser ofertado para o Lote 8</t>
  </si>
  <si>
    <t>Informe o Quantitativo Total a ser ofertado para o Lote 9</t>
  </si>
  <si>
    <t>Informe o Quantitativo Total a ser ofertado para o Lote 10</t>
  </si>
  <si>
    <t>Informe o Quantitativo Total a ser ofertado para o Lote 11</t>
  </si>
  <si>
    <t>Informe o Quantitativo Total a ser ofertado para o Lote 12</t>
  </si>
  <si>
    <t>Informe o Quantitativo Total a ser ofertado para o Lote 13</t>
  </si>
  <si>
    <t>0211090042</t>
  </si>
  <si>
    <t xml:space="preserve"> 0211090069</t>
  </si>
  <si>
    <t xml:space="preserve"> 0211090077</t>
  </si>
  <si>
    <t>CISTOMETRIA SIMPLES</t>
  </si>
  <si>
    <t>PERFIL DE PRESSAO URETRAL</t>
  </si>
  <si>
    <t xml:space="preserve"> UROFLUXOMETRIA</t>
  </si>
  <si>
    <t>0204010012</t>
  </si>
  <si>
    <t>DACRIOCISTOGRAFIA</t>
  </si>
  <si>
    <t>0204010020</t>
  </si>
  <si>
    <t>PLANIGRAFIA DE LARINGE</t>
  </si>
  <si>
    <t>0204010039</t>
  </si>
  <si>
    <t>RADIOGRAFIA BILATERAL DE ORBITAS (PA + OBLIQUAS + HIRTZ)</t>
  </si>
  <si>
    <t>0204010047</t>
  </si>
  <si>
    <t>RADIOGRAFIA DE ARCADA ZIGOMATICO-MALAR (AP+ OBLIQUAS)</t>
  </si>
  <si>
    <t>0204010055</t>
  </si>
  <si>
    <t>RADIOGRAFIA DE ARTICULACAO TEMPORO-MANDIBULAR BILATERAL</t>
  </si>
  <si>
    <t>0204010063</t>
  </si>
  <si>
    <t>RADIOGRAFIA DE CAVUM (LATERAL + HIRTZ)</t>
  </si>
  <si>
    <t>0204010071</t>
  </si>
  <si>
    <t>RADIOGRAFIA DE CRANIO (PA + LATERAL + OBLIGUA / BRETTON + HIRTZ)</t>
  </si>
  <si>
    <t>0204010080</t>
  </si>
  <si>
    <t>RADIOGRAFIA DE CRANIO (PA + LATERAL)</t>
  </si>
  <si>
    <t>0204010098</t>
  </si>
  <si>
    <t>RADIOGRAFIA DE LARINGE</t>
  </si>
  <si>
    <t>0204010101</t>
  </si>
  <si>
    <t>RADIOGRAFIA DE MASTOIDE / ROCHEDOS (BILATERAL)</t>
  </si>
  <si>
    <t>0204010110</t>
  </si>
  <si>
    <t>RADIOGRAFIA DE MAXILAR (PA + OBLIQUA)</t>
  </si>
  <si>
    <t>0204010128</t>
  </si>
  <si>
    <t>RADIOGRAFIA DE OSSOS DA FACE (MN + LATERAL + HIRTZ)</t>
  </si>
  <si>
    <t>0204010136</t>
  </si>
  <si>
    <t>RADIOGRAFIA DE REGIAO ORBITARIA (LOCALIZACAO DE CORPO ESTRANHO)</t>
  </si>
  <si>
    <t>0204010144</t>
  </si>
  <si>
    <t>RADIOGRAFIA DE SEIOS DA FACE (FN + MN + LATERAL + HIRTZ)</t>
  </si>
  <si>
    <t>0204010152</t>
  </si>
  <si>
    <t>RADIOGRAFIA DE SELA TURSICA (PA + LATERAL + BRETTON)</t>
  </si>
  <si>
    <t>0204010160</t>
  </si>
  <si>
    <t>RADIOGRAFIA OCLUSAL</t>
  </si>
  <si>
    <t>0204010179</t>
  </si>
  <si>
    <t>RADIOGRAFIA PANORAMICA</t>
  </si>
  <si>
    <t>0204010187</t>
  </si>
  <si>
    <t>RADIOGRAFIA PERI-APICAL INTERPROXIMAL (BITE-WING)</t>
  </si>
  <si>
    <t>0204010195</t>
  </si>
  <si>
    <t>SIALOGRAFIA (POR GLANDULA)</t>
  </si>
  <si>
    <t>0204010209</t>
  </si>
  <si>
    <t>TELERADIOGRAFIA COM TRACADOS E SEM TRACADOS</t>
  </si>
  <si>
    <t>0204020018</t>
  </si>
  <si>
    <t>MIELOGRAFIA</t>
  </si>
  <si>
    <t>0204020026</t>
  </si>
  <si>
    <t>PLANIGRAFIA DE COLUNA VERTEBRAL</t>
  </si>
  <si>
    <t>0204020034</t>
  </si>
  <si>
    <t>RADIOGRAFIA DE COLUNA CERVICAL (AP + LATERAL + TO + OBLIQUAS)</t>
  </si>
  <si>
    <t>0204020042</t>
  </si>
  <si>
    <t>RADIOGRAFIA DE COLUNA CERVICAL (AP + LATERAL + TO / FLEXAO)</t>
  </si>
  <si>
    <t>0204020050</t>
  </si>
  <si>
    <t>RADIOGRAFIA DE COLUNA CERVICAL FUNCIONAL / DINAMICA</t>
  </si>
  <si>
    <t>0204020069</t>
  </si>
  <si>
    <t>RADIOGRAFIA DE COLUNA LOMBO-SACRA</t>
  </si>
  <si>
    <t>0204020077</t>
  </si>
  <si>
    <t>RADIOGRAFIA DE COLUNA LOMBO-SACRA (C/ OBLIQUAS)</t>
  </si>
  <si>
    <t>0204020085</t>
  </si>
  <si>
    <t>RADIOGRAFIA DE COLUNA LOMBO-SACRA FUNCIONAL / DINAMICA</t>
  </si>
  <si>
    <t>0204020093</t>
  </si>
  <si>
    <t>RADIOGRAFIA DE COLUNA TORACICA (AP + LATERAL)</t>
  </si>
  <si>
    <t>0204020107</t>
  </si>
  <si>
    <t>RADIOGRAFIA DE COLUNA TORACO-LOMBAR</t>
  </si>
  <si>
    <t>0204020115</t>
  </si>
  <si>
    <t>RADIOGRAFIA DE COLUNA TORACO-LOMBAR DINAMICA</t>
  </si>
  <si>
    <t>0204020123</t>
  </si>
  <si>
    <t>RADIOGRAFIA DE REGIAO SACRO-COCCIGEA</t>
  </si>
  <si>
    <t>0204030013</t>
  </si>
  <si>
    <t>BRONCOGRAFIA UNILATERAL</t>
  </si>
  <si>
    <t>0204030021</t>
  </si>
  <si>
    <t>DUCTOGRAFIA (POR MAMA)</t>
  </si>
  <si>
    <t>0204030056</t>
  </si>
  <si>
    <t>RADIOGRAFIA DE CORACAO E VASOS DA BASE (PA + LATERAL + OBLIQUA)</t>
  </si>
  <si>
    <t>0204030064</t>
  </si>
  <si>
    <t>RADIOGRAFIA DE CORACAO E VASOS DA BASE (PA + LATERAL)</t>
  </si>
  <si>
    <t>0204030072</t>
  </si>
  <si>
    <t>RADIOGRAFIA DE COSTELAS (POR HEMITORAX)</t>
  </si>
  <si>
    <t>0204030080</t>
  </si>
  <si>
    <t>RADIOGRAFIA DE ESOFAGO</t>
  </si>
  <si>
    <t>0204030099</t>
  </si>
  <si>
    <t>RADIOGRAFIA DE ESTERNO</t>
  </si>
  <si>
    <t>0204030102</t>
  </si>
  <si>
    <t>RADIOGRAFIA DE MEDIASTINO (PA E PERFIL)</t>
  </si>
  <si>
    <t>0204030110</t>
  </si>
  <si>
    <t>RADIOGRAFIA DE PNEUMOMEDIASTINO</t>
  </si>
  <si>
    <t>0204030129</t>
  </si>
  <si>
    <t>RADIOGRAFIA DE TORAX (APICO-LORDORTICA)</t>
  </si>
  <si>
    <t>0204030137</t>
  </si>
  <si>
    <t>RADIOGRAFIA DE TÓRAX (PA + INSPIRAÇÃO + EXPIRAÇÃO + LATERAL)</t>
  </si>
  <si>
    <t>0204030145</t>
  </si>
  <si>
    <t>RADIOGRAFIA DE TORAX (PA + LATERAL + OBLIQUA)</t>
  </si>
  <si>
    <t>0204030153</t>
  </si>
  <si>
    <t>RADIOGRAFIA DE TORAX (PA E PERFIL)</t>
  </si>
  <si>
    <t>0204030161</t>
  </si>
  <si>
    <t>RADIOGRAFIA DE TORAX (PA PADRAO OIT)</t>
  </si>
  <si>
    <t>0204030170</t>
  </si>
  <si>
    <t>RADIOGRAFIA DE TORAX (PA)</t>
  </si>
  <si>
    <t>0204040019</t>
  </si>
  <si>
    <t>RADIOGRAFIA DE ANTEBRACO</t>
  </si>
  <si>
    <t>0204040027</t>
  </si>
  <si>
    <t>RADIOGRAFIA DE ARTICULACAO ACROMIO-CLAVICULAR</t>
  </si>
  <si>
    <t>0204040035</t>
  </si>
  <si>
    <t>RADIOGRAFIA DE ARTICULACAO ESCAPULO-UMERAL</t>
  </si>
  <si>
    <t>0204040043</t>
  </si>
  <si>
    <t>RADIOGRAFIA DE ARTICULACAO ESTERNO-CLAVICULAR</t>
  </si>
  <si>
    <t>0204040051</t>
  </si>
  <si>
    <t>RADIOGRAFIA DE BRACO</t>
  </si>
  <si>
    <t>0204040060</t>
  </si>
  <si>
    <t>RADIOGRAFIA DE CLAVICULA</t>
  </si>
  <si>
    <t>0204040078</t>
  </si>
  <si>
    <t>RADIOGRAFIA DE COTOVELO</t>
  </si>
  <si>
    <t>0204040086</t>
  </si>
  <si>
    <t>RADIOGRAFIA DE DEDOS DA MAO</t>
  </si>
  <si>
    <t>0204040094</t>
  </si>
  <si>
    <t>RADIOGRAFIA DE MAO</t>
  </si>
  <si>
    <t>0204040108</t>
  </si>
  <si>
    <t>RADIOGRAFIA DE MAO E PUNHO (P/ DETERMINACAO DE IDADE OSSEA)</t>
  </si>
  <si>
    <t>0204040116</t>
  </si>
  <si>
    <t>RADIOGRAFIA DE ESCAPULA/OMBRO (TRES POSICOES)</t>
  </si>
  <si>
    <t>0204040124</t>
  </si>
  <si>
    <t>RADIOGRAFIA DE PUNHO (AP + LATERAL + OBLIQUA)</t>
  </si>
  <si>
    <t>0204050014</t>
  </si>
  <si>
    <t>CLISTER OPACO C/ DUPLO CONTRASTE</t>
  </si>
  <si>
    <t>0204050022</t>
  </si>
  <si>
    <t>COLANGIOGRAFIA PER-OPERATORIA</t>
  </si>
  <si>
    <t>0204050030</t>
  </si>
  <si>
    <t>COLANGIOGRAFIA POS-OPERATORIA</t>
  </si>
  <si>
    <t>0204050049</t>
  </si>
  <si>
    <t>DUODENOGRAFIA HIPOTONICA</t>
  </si>
  <si>
    <t>0204050057</t>
  </si>
  <si>
    <t>FISTULOGRAFIA</t>
  </si>
  <si>
    <t>0204050065</t>
  </si>
  <si>
    <t>HISTEROSSALPINGOGRAFIA</t>
  </si>
  <si>
    <t>0204050073</t>
  </si>
  <si>
    <t>PIELOGRAFIA ANTEROGRADA PERCUTANEA</t>
  </si>
  <si>
    <t>0204050081</t>
  </si>
  <si>
    <t>PIELOGRAFIA ASCENDENTE</t>
  </si>
  <si>
    <t>0204050103</t>
  </si>
  <si>
    <t>PLANIGRAFIA DE RIM S/ CONTRASTE</t>
  </si>
  <si>
    <t>0204050111</t>
  </si>
  <si>
    <t>RADIOGRAFIA DE ABDOMEN (AP + LATERAL / LOCALIZADA)</t>
  </si>
  <si>
    <t>0204050120</t>
  </si>
  <si>
    <t>RADIOGRAFIA DE ABDOMEN AGUDO (MINIMO DE 3 INCIDENCIAS)</t>
  </si>
  <si>
    <t>0204050138</t>
  </si>
  <si>
    <t>RADIOGRAFIA DE ABDOMEN SIMPLES (AP)</t>
  </si>
  <si>
    <t>0204050146</t>
  </si>
  <si>
    <t>RADIOGRAFIA DE ESTOMAGO E DUODENO</t>
  </si>
  <si>
    <t>0204050154</t>
  </si>
  <si>
    <t>RADIOGRAFIA DE INTESTINO DELGADO (TRANSITO)</t>
  </si>
  <si>
    <t>0204050162</t>
  </si>
  <si>
    <t>RADIOGRAFIA P/ ESTUDO DO DELGADO C/ DUPLO CONTRASTE (ENTEROCLISE)</t>
  </si>
  <si>
    <t>0204060010</t>
  </si>
  <si>
    <t>ARTROGRAFIA</t>
  </si>
  <si>
    <t>0204060036</t>
  </si>
  <si>
    <t>ESCANOMETRIA</t>
  </si>
  <si>
    <t>0204060044</t>
  </si>
  <si>
    <t>PLANIGRAFIA DE OSSO - SUBSIDIARIA A OUTROS EXAMES (POR PLANO)</t>
  </si>
  <si>
    <t>0204060052</t>
  </si>
  <si>
    <t>PLANIGRAFIA DE OSSO EM 2 PLANOS</t>
  </si>
  <si>
    <t>0204060060</t>
  </si>
  <si>
    <t>RADIOGRAFIA DE ARTICULACAO COXO-FEMORAL</t>
  </si>
  <si>
    <t>0204060079</t>
  </si>
  <si>
    <t>RADIOGRAFIA DE ARTICULACAO SACRO-ILIACA</t>
  </si>
  <si>
    <t>0204060087</t>
  </si>
  <si>
    <t>RADIOGRAFIA DE ARTICULACAO TIBIO-TARSICA</t>
  </si>
  <si>
    <t>0204060095</t>
  </si>
  <si>
    <t>RADIOGRAFIA DE BACIA</t>
  </si>
  <si>
    <t>0204060109</t>
  </si>
  <si>
    <t>RADIOGRAFIA DE CALCANEO</t>
  </si>
  <si>
    <t>0204060117</t>
  </si>
  <si>
    <t>RADIOGRAFIA DE COXA</t>
  </si>
  <si>
    <t>0204060125</t>
  </si>
  <si>
    <t>RADIOGRAFIA DE JOELHO (AP + LATERAL)</t>
  </si>
  <si>
    <t>0204060133</t>
  </si>
  <si>
    <t>RADIOGRAFIA DE JOELHO OU PATELA (AP + LATERAL + AXIAL)</t>
  </si>
  <si>
    <t>0204060141</t>
  </si>
  <si>
    <t>RADIOGRAFIA DE JOELHO OU PATELA (AP + LATERAL + OBLIQUA + 3 AXIAIS)</t>
  </si>
  <si>
    <t>0204060150</t>
  </si>
  <si>
    <t>RADIOGRAFIA DE PE / DEDOS DO PE</t>
  </si>
  <si>
    <t>0204060168</t>
  </si>
  <si>
    <t>RADIOGRAFIA DE PERNA</t>
  </si>
  <si>
    <t>0204060176</t>
  </si>
  <si>
    <t>RADIOGRAFIA PANORAMICA DE MEMBROS INFERIORES</t>
  </si>
  <si>
    <t>Lote 14 - Procedimentos de Diagnose em Radiologia  baixa complexidade</t>
  </si>
  <si>
    <t>Lote 13 - Procedimentos de Diagnose em Radiologia média complexidade</t>
  </si>
  <si>
    <t>Nome do Procedimento</t>
  </si>
  <si>
    <t>Lote 15 - Procedimentos Diagnostigo em Cardiologia</t>
  </si>
  <si>
    <t>Informe o Quantitativo Total a ser ofertado para o Lote 15</t>
  </si>
  <si>
    <t>Informe o Quantitativo Total a ser ofertado para o Lote 14</t>
  </si>
  <si>
    <t>Lote 13 A - Procedimentos de Diagnose em Radiologia - MAMOGRAFIA</t>
  </si>
  <si>
    <t>Lote 13 B - Procedimentos de Diagnose em Radiologia - DENSITOMETRIA</t>
  </si>
  <si>
    <t>0211070424</t>
  </si>
  <si>
    <t>EMISSÕES OTOACÚSTICAS EVOCADAS PARA TRIAGEM AUDITIVA (TESTE DA ORELHINHA/RETESTE)</t>
  </si>
  <si>
    <t>0211070432</t>
  </si>
  <si>
    <t>POTENCIAL EVOCADO AUDITIVO P/ TRIAGEM AUDITIVA (TESTE DA ORELHINHA/RETESTE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</si>
</sst>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%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</font>
    <font>
      <b/>
      <sz val="9"/>
      <color rgb="FF000000"/>
      <name val="Calibri"/>
      <family val="2"/>
    </font>
    <font>
      <b/>
      <sz val="9"/>
      <name val="Calibri"/>
      <family val="2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D4F4F"/>
        <bgColor indexed="64"/>
      </patternFill>
    </fill>
    <fill>
      <patternFill patternType="solid">
        <fgColor rgb="FFD9D9D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15">
    <xf numFmtId="0" fontId="0" fillId="0" borderId="0" xfId="0"/>
    <xf numFmtId="0" fontId="3" fillId="0" borderId="0" xfId="0" applyFont="1"/>
    <xf numFmtId="0" fontId="3" fillId="0" borderId="5" xfId="0" applyFont="1" applyBorder="1" applyAlignment="1">
      <alignment horizontal="right"/>
    </xf>
    <xf numFmtId="0" fontId="3" fillId="0" borderId="5" xfId="0" applyFont="1" applyBorder="1" applyAlignment="1">
      <alignment horizontal="left"/>
    </xf>
    <xf numFmtId="0" fontId="3" fillId="0" borderId="6" xfId="0" applyFont="1" applyBorder="1"/>
    <xf numFmtId="10" fontId="3" fillId="0" borderId="5" xfId="2" applyNumberFormat="1" applyFont="1" applyBorder="1"/>
    <xf numFmtId="0" fontId="3" fillId="0" borderId="5" xfId="0" applyFont="1" applyBorder="1"/>
    <xf numFmtId="0" fontId="3" fillId="0" borderId="0" xfId="0" applyFont="1" applyBorder="1"/>
    <xf numFmtId="0" fontId="3" fillId="0" borderId="0" xfId="0" applyFont="1" applyFill="1" applyBorder="1"/>
    <xf numFmtId="9" fontId="3" fillId="0" borderId="5" xfId="2" applyFont="1" applyBorder="1"/>
    <xf numFmtId="0" fontId="3" fillId="0" borderId="5" xfId="0" applyFont="1" applyFill="1" applyBorder="1"/>
    <xf numFmtId="0" fontId="4" fillId="2" borderId="5" xfId="0" applyFont="1" applyFill="1" applyBorder="1" applyAlignment="1">
      <alignment vertical="center" wrapText="1"/>
    </xf>
    <xf numFmtId="0" fontId="4" fillId="3" borderId="5" xfId="0" applyFont="1" applyFill="1" applyBorder="1"/>
    <xf numFmtId="0" fontId="4" fillId="4" borderId="5" xfId="0" applyFont="1" applyFill="1" applyBorder="1"/>
    <xf numFmtId="0" fontId="3" fillId="0" borderId="5" xfId="0" applyFont="1" applyBorder="1" applyAlignment="1">
      <alignment horizontal="center"/>
    </xf>
    <xf numFmtId="0" fontId="3" fillId="0" borderId="3" xfId="0" applyFont="1" applyBorder="1"/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43" fontId="3" fillId="0" borderId="5" xfId="1" applyFont="1" applyBorder="1"/>
    <xf numFmtId="0" fontId="3" fillId="0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/>
    </xf>
    <xf numFmtId="0" fontId="4" fillId="5" borderId="5" xfId="0" applyFont="1" applyFill="1" applyBorder="1"/>
    <xf numFmtId="43" fontId="3" fillId="0" borderId="4" xfId="1" applyFont="1" applyBorder="1"/>
    <xf numFmtId="10" fontId="3" fillId="0" borderId="5" xfId="2" applyNumberFormat="1" applyFont="1" applyBorder="1" applyAlignment="1">
      <alignment horizontal="center"/>
    </xf>
    <xf numFmtId="43" fontId="3" fillId="2" borderId="1" xfId="0" applyNumberFormat="1" applyFont="1" applyFill="1" applyBorder="1"/>
    <xf numFmtId="43" fontId="4" fillId="2" borderId="1" xfId="1" applyFont="1" applyFill="1" applyBorder="1"/>
    <xf numFmtId="9" fontId="3" fillId="0" borderId="0" xfId="2" applyFont="1"/>
    <xf numFmtId="0" fontId="3" fillId="0" borderId="5" xfId="0" applyFont="1" applyBorder="1" applyAlignment="1" applyProtection="1">
      <alignment wrapText="1"/>
      <protection locked="0"/>
    </xf>
    <xf numFmtId="0" fontId="3" fillId="0" borderId="5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43" fontId="3" fillId="0" borderId="0" xfId="0" applyNumberFormat="1" applyFont="1" applyFill="1" applyBorder="1"/>
    <xf numFmtId="0" fontId="3" fillId="0" borderId="6" xfId="0" applyFont="1" applyFill="1" applyBorder="1"/>
    <xf numFmtId="9" fontId="3" fillId="0" borderId="5" xfId="2" applyFont="1" applyFill="1" applyBorder="1"/>
    <xf numFmtId="43" fontId="3" fillId="0" borderId="5" xfId="1" applyFont="1" applyFill="1" applyBorder="1"/>
    <xf numFmtId="43" fontId="3" fillId="0" borderId="4" xfId="1" applyFont="1" applyFill="1" applyBorder="1"/>
    <xf numFmtId="43" fontId="3" fillId="0" borderId="4" xfId="0" applyNumberFormat="1" applyFont="1" applyBorder="1"/>
    <xf numFmtId="0" fontId="3" fillId="0" borderId="2" xfId="0" applyFont="1" applyFill="1" applyBorder="1"/>
    <xf numFmtId="0" fontId="3" fillId="0" borderId="2" xfId="0" applyFont="1" applyBorder="1" applyAlignment="1">
      <alignment horizontal="left"/>
    </xf>
    <xf numFmtId="0" fontId="3" fillId="0" borderId="2" xfId="0" applyFont="1" applyBorder="1"/>
    <xf numFmtId="43" fontId="3" fillId="0" borderId="2" xfId="1" applyFont="1" applyBorder="1"/>
    <xf numFmtId="43" fontId="3" fillId="0" borderId="1" xfId="1" applyFont="1" applyBorder="1"/>
    <xf numFmtId="43" fontId="3" fillId="0" borderId="5" xfId="1" applyFont="1" applyBorder="1" applyAlignment="1">
      <alignment horizontal="center"/>
    </xf>
    <xf numFmtId="0" fontId="4" fillId="0" borderId="6" xfId="0" applyFont="1" applyFill="1" applyBorder="1" applyAlignment="1">
      <alignment horizontal="right"/>
    </xf>
    <xf numFmtId="43" fontId="4" fillId="0" borderId="4" xfId="0" applyNumberFormat="1" applyFont="1" applyFill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0" fontId="3" fillId="2" borderId="4" xfId="0" applyFont="1" applyFill="1" applyBorder="1" applyAlignment="1"/>
    <xf numFmtId="3" fontId="4" fillId="2" borderId="2" xfId="0" applyNumberFormat="1" applyFont="1" applyFill="1" applyBorder="1" applyAlignment="1">
      <alignment horizontal="center"/>
    </xf>
    <xf numFmtId="43" fontId="4" fillId="2" borderId="1" xfId="0" applyNumberFormat="1" applyFont="1" applyFill="1" applyBorder="1"/>
    <xf numFmtId="0" fontId="4" fillId="2" borderId="24" xfId="0" applyFont="1" applyFill="1" applyBorder="1" applyAlignment="1">
      <alignment horizontal="center"/>
    </xf>
    <xf numFmtId="43" fontId="3" fillId="2" borderId="25" xfId="0" applyNumberFormat="1" applyFont="1" applyFill="1" applyBorder="1"/>
    <xf numFmtId="9" fontId="3" fillId="0" borderId="2" xfId="2" applyFont="1" applyBorder="1"/>
    <xf numFmtId="0" fontId="3" fillId="0" borderId="2" xfId="0" applyFont="1" applyBorder="1" applyAlignment="1">
      <alignment horizontal="center"/>
    </xf>
    <xf numFmtId="43" fontId="3" fillId="0" borderId="5" xfId="1" applyFont="1" applyBorder="1" applyAlignment="1">
      <alignment horizontal="right"/>
    </xf>
    <xf numFmtId="0" fontId="3" fillId="0" borderId="26" xfId="0" applyFont="1" applyBorder="1"/>
    <xf numFmtId="0" fontId="3" fillId="0" borderId="27" xfId="0" applyFont="1" applyBorder="1"/>
    <xf numFmtId="0" fontId="3" fillId="0" borderId="27" xfId="0" applyFont="1" applyBorder="1" applyAlignment="1">
      <alignment horizontal="left"/>
    </xf>
    <xf numFmtId="9" fontId="3" fillId="0" borderId="27" xfId="2" applyFont="1" applyBorder="1"/>
    <xf numFmtId="43" fontId="3" fillId="0" borderId="27" xfId="1" applyFont="1" applyBorder="1"/>
    <xf numFmtId="49" fontId="3" fillId="0" borderId="27" xfId="0" applyNumberFormat="1" applyFont="1" applyBorder="1"/>
    <xf numFmtId="49" fontId="0" fillId="0" borderId="0" xfId="0" applyNumberFormat="1"/>
    <xf numFmtId="10" fontId="3" fillId="0" borderId="0" xfId="0" applyNumberFormat="1" applyFont="1"/>
    <xf numFmtId="0" fontId="7" fillId="6" borderId="5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9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4" fontId="5" fillId="0" borderId="5" xfId="0" applyNumberFormat="1" applyFont="1" applyBorder="1" applyAlignment="1">
      <alignment horizontal="right" vertical="center"/>
    </xf>
    <xf numFmtId="4" fontId="5" fillId="6" borderId="5" xfId="0" applyNumberFormat="1" applyFont="1" applyFill="1" applyBorder="1" applyAlignment="1">
      <alignment horizontal="right" vertical="center"/>
    </xf>
    <xf numFmtId="43" fontId="5" fillId="0" borderId="5" xfId="1" applyFont="1" applyBorder="1" applyAlignment="1">
      <alignment horizontal="center" vertical="center"/>
    </xf>
    <xf numFmtId="0" fontId="3" fillId="0" borderId="28" xfId="0" applyFont="1" applyBorder="1"/>
    <xf numFmtId="0" fontId="3" fillId="0" borderId="29" xfId="0" applyFont="1" applyFill="1" applyBorder="1"/>
    <xf numFmtId="0" fontId="3" fillId="0" borderId="29" xfId="0" applyFont="1" applyBorder="1" applyAlignment="1">
      <alignment horizontal="left"/>
    </xf>
    <xf numFmtId="9" fontId="3" fillId="0" borderId="29" xfId="2" applyFont="1" applyBorder="1"/>
    <xf numFmtId="43" fontId="3" fillId="0" borderId="29" xfId="1" applyFont="1" applyBorder="1"/>
    <xf numFmtId="0" fontId="3" fillId="0" borderId="29" xfId="0" applyFont="1" applyBorder="1" applyAlignment="1">
      <alignment horizontal="center"/>
    </xf>
    <xf numFmtId="43" fontId="3" fillId="0" borderId="30" xfId="0" applyNumberFormat="1" applyFont="1" applyBorder="1"/>
    <xf numFmtId="164" fontId="3" fillId="0" borderId="5" xfId="2" applyNumberFormat="1" applyFont="1" applyBorder="1"/>
    <xf numFmtId="0" fontId="8" fillId="0" borderId="5" xfId="0" applyFont="1" applyBorder="1"/>
    <xf numFmtId="164" fontId="8" fillId="0" borderId="5" xfId="2" applyNumberFormat="1" applyFont="1" applyBorder="1"/>
    <xf numFmtId="43" fontId="8" fillId="0" borderId="5" xfId="1" applyFont="1" applyBorder="1"/>
    <xf numFmtId="0" fontId="8" fillId="0" borderId="5" xfId="0" applyFont="1" applyBorder="1" applyAlignment="1">
      <alignment horizontal="center"/>
    </xf>
    <xf numFmtId="43" fontId="8" fillId="0" borderId="4" xfId="0" applyNumberFormat="1" applyFont="1" applyBorder="1"/>
    <xf numFmtId="0" fontId="4" fillId="2" borderId="6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0" fontId="7" fillId="6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right"/>
    </xf>
    <xf numFmtId="0" fontId="4" fillId="3" borderId="5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right"/>
    </xf>
    <xf numFmtId="0" fontId="4" fillId="3" borderId="11" xfId="0" applyFont="1" applyFill="1" applyBorder="1" applyAlignment="1">
      <alignment horizontal="right"/>
    </xf>
    <xf numFmtId="0" fontId="4" fillId="3" borderId="10" xfId="0" applyFont="1" applyFill="1" applyBorder="1" applyAlignment="1">
      <alignment horizontal="right"/>
    </xf>
    <xf numFmtId="0" fontId="3" fillId="2" borderId="20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right"/>
    </xf>
    <xf numFmtId="0" fontId="4" fillId="2" borderId="11" xfId="0" applyFont="1" applyFill="1" applyBorder="1" applyAlignment="1">
      <alignment horizontal="right"/>
    </xf>
    <xf numFmtId="0" fontId="4" fillId="2" borderId="10" xfId="0" applyFont="1" applyFill="1" applyBorder="1" applyAlignment="1">
      <alignment horizontal="right"/>
    </xf>
    <xf numFmtId="0" fontId="4" fillId="2" borderId="16" xfId="0" applyFont="1" applyFill="1" applyBorder="1" applyAlignment="1">
      <alignment horizontal="right"/>
    </xf>
    <xf numFmtId="0" fontId="4" fillId="2" borderId="17" xfId="0" applyFont="1" applyFill="1" applyBorder="1" applyAlignment="1">
      <alignment horizontal="right"/>
    </xf>
    <xf numFmtId="0" fontId="4" fillId="2" borderId="18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4" fillId="2" borderId="21" xfId="0" applyFont="1" applyFill="1" applyBorder="1" applyAlignment="1">
      <alignment horizontal="right"/>
    </xf>
    <xf numFmtId="0" fontId="4" fillId="2" borderId="22" xfId="0" applyFont="1" applyFill="1" applyBorder="1" applyAlignment="1">
      <alignment horizontal="right"/>
    </xf>
    <xf numFmtId="0" fontId="4" fillId="2" borderId="23" xfId="0" applyFont="1" applyFill="1" applyBorder="1" applyAlignment="1">
      <alignment horizontal="right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colors>
    <mruColors>
      <color rgb="FFCD4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9"/>
  <sheetViews>
    <sheetView tabSelected="1" topLeftCell="A121" workbookViewId="0">
      <selection activeCell="J10" sqref="J10"/>
    </sheetView>
  </sheetViews>
  <sheetFormatPr defaultColWidth="9.140625" defaultRowHeight="12" x14ac:dyDescent="0.2"/>
  <cols>
    <col min="1" max="1" width="4.7109375" style="1" bestFit="1" customWidth="1"/>
    <col min="2" max="2" width="9.7109375" style="1" customWidth="1"/>
    <col min="3" max="3" width="89.42578125" style="1" bestFit="1" customWidth="1"/>
    <col min="4" max="4" width="6.5703125" style="1" customWidth="1"/>
    <col min="5" max="5" width="11.140625" style="1" customWidth="1"/>
    <col min="6" max="6" width="11.5703125" style="1" customWidth="1"/>
    <col min="7" max="7" width="11.140625" style="1" bestFit="1" customWidth="1"/>
    <col min="8" max="8" width="11" style="1" customWidth="1"/>
    <col min="9" max="9" width="17" style="1" customWidth="1"/>
    <col min="10" max="10" width="15.42578125" style="1" customWidth="1"/>
    <col min="11" max="11" width="12" style="1" bestFit="1" customWidth="1"/>
    <col min="12" max="12" width="17.42578125" style="1" customWidth="1"/>
    <col min="13" max="13" width="16.5703125" style="1" customWidth="1"/>
    <col min="14" max="14" width="16" style="1" customWidth="1"/>
    <col min="15" max="15" width="13.7109375" style="1" customWidth="1"/>
    <col min="16" max="16" width="11.140625" style="1" customWidth="1"/>
    <col min="17" max="17" width="17.85546875" style="1" customWidth="1"/>
    <col min="18" max="19" width="9.140625" style="1"/>
    <col min="20" max="20" width="9.28515625" style="1" bestFit="1" customWidth="1"/>
    <col min="21" max="16384" width="9.140625" style="1"/>
  </cols>
  <sheetData>
    <row r="1" spans="1:8" ht="12.75" thickBot="1" x14ac:dyDescent="0.25"/>
    <row r="2" spans="1:8" ht="12.75" customHeight="1" x14ac:dyDescent="0.2">
      <c r="A2" s="90" t="s">
        <v>9</v>
      </c>
      <c r="B2" s="91"/>
      <c r="C2" s="91"/>
      <c r="D2" s="91"/>
      <c r="E2" s="91"/>
      <c r="F2" s="91"/>
      <c r="G2" s="91"/>
      <c r="H2" s="92"/>
    </row>
    <row r="3" spans="1:8" x14ac:dyDescent="0.2">
      <c r="A3" s="93" t="s">
        <v>3</v>
      </c>
      <c r="B3" s="94"/>
      <c r="C3" s="94"/>
      <c r="D3" s="94"/>
      <c r="E3" s="94"/>
      <c r="F3" s="94"/>
      <c r="G3" s="12">
        <v>250</v>
      </c>
      <c r="H3" s="95"/>
    </row>
    <row r="4" spans="1:8" x14ac:dyDescent="0.2">
      <c r="A4" s="87" t="s">
        <v>280</v>
      </c>
      <c r="B4" s="88"/>
      <c r="C4" s="88"/>
      <c r="D4" s="88"/>
      <c r="E4" s="88"/>
      <c r="F4" s="88"/>
      <c r="G4" s="23"/>
      <c r="H4" s="95"/>
    </row>
    <row r="5" spans="1:8" x14ac:dyDescent="0.2">
      <c r="A5" s="87" t="s">
        <v>7</v>
      </c>
      <c r="B5" s="88"/>
      <c r="C5" s="88"/>
      <c r="D5" s="88"/>
      <c r="E5" s="88"/>
      <c r="F5" s="88"/>
      <c r="G5" s="13">
        <f>G4*10%</f>
        <v>0</v>
      </c>
      <c r="H5" s="95"/>
    </row>
    <row r="6" spans="1:8" ht="12.75" customHeight="1" x14ac:dyDescent="0.2">
      <c r="A6" s="87" t="s">
        <v>6</v>
      </c>
      <c r="B6" s="88"/>
      <c r="C6" s="88"/>
      <c r="D6" s="88"/>
      <c r="E6" s="88"/>
      <c r="F6" s="88"/>
      <c r="G6" s="13">
        <f>ROUNDUP(G4*0.2%,0)</f>
        <v>0</v>
      </c>
      <c r="H6" s="95"/>
    </row>
    <row r="7" spans="1:8" ht="36" x14ac:dyDescent="0.2">
      <c r="A7" s="21" t="s">
        <v>40</v>
      </c>
      <c r="B7" s="11" t="s">
        <v>1</v>
      </c>
      <c r="C7" s="16" t="s">
        <v>0</v>
      </c>
      <c r="D7" s="11" t="s">
        <v>38</v>
      </c>
      <c r="E7" s="11" t="s">
        <v>39</v>
      </c>
      <c r="F7" s="11" t="s">
        <v>42</v>
      </c>
      <c r="G7" s="20" t="s">
        <v>41</v>
      </c>
      <c r="H7" s="17" t="s">
        <v>44</v>
      </c>
    </row>
    <row r="8" spans="1:8" x14ac:dyDescent="0.2">
      <c r="A8" s="4">
        <v>1</v>
      </c>
      <c r="B8" s="6" t="s">
        <v>10</v>
      </c>
      <c r="C8" s="3" t="s">
        <v>24</v>
      </c>
      <c r="D8" s="5">
        <v>0.01</v>
      </c>
      <c r="E8" s="18">
        <v>86.76</v>
      </c>
      <c r="F8" s="18">
        <v>0</v>
      </c>
      <c r="G8" s="14">
        <f t="shared" ref="G8:G21" si="0">ROUND(D8*$G$4,0)</f>
        <v>0</v>
      </c>
      <c r="H8" s="24">
        <f>(E8+F8)*G8</f>
        <v>0</v>
      </c>
    </row>
    <row r="9" spans="1:8" x14ac:dyDescent="0.2">
      <c r="A9" s="4">
        <v>2</v>
      </c>
      <c r="B9" s="6" t="s">
        <v>11</v>
      </c>
      <c r="C9" s="3" t="s">
        <v>25</v>
      </c>
      <c r="D9" s="5">
        <v>0.01</v>
      </c>
      <c r="E9" s="18">
        <v>101.1</v>
      </c>
      <c r="F9" s="18">
        <v>0</v>
      </c>
      <c r="G9" s="14">
        <f t="shared" si="0"/>
        <v>0</v>
      </c>
      <c r="H9" s="24">
        <f t="shared" ref="H9:H23" si="1">(E9+F9)*G9</f>
        <v>0</v>
      </c>
    </row>
    <row r="10" spans="1:8" x14ac:dyDescent="0.2">
      <c r="A10" s="4">
        <v>3</v>
      </c>
      <c r="B10" s="6" t="s">
        <v>12</v>
      </c>
      <c r="C10" s="3" t="s">
        <v>26</v>
      </c>
      <c r="D10" s="5">
        <v>0.01</v>
      </c>
      <c r="E10" s="18">
        <v>86.76</v>
      </c>
      <c r="F10" s="18">
        <v>0</v>
      </c>
      <c r="G10" s="14">
        <f t="shared" si="0"/>
        <v>0</v>
      </c>
      <c r="H10" s="24">
        <f t="shared" si="1"/>
        <v>0</v>
      </c>
    </row>
    <row r="11" spans="1:8" x14ac:dyDescent="0.2">
      <c r="A11" s="4">
        <v>4</v>
      </c>
      <c r="B11" s="6" t="s">
        <v>13</v>
      </c>
      <c r="C11" s="3" t="s">
        <v>27</v>
      </c>
      <c r="D11" s="5">
        <v>7.0000000000000007E-2</v>
      </c>
      <c r="E11" s="18">
        <v>86.75</v>
      </c>
      <c r="F11" s="18">
        <v>0</v>
      </c>
      <c r="G11" s="14">
        <f t="shared" si="0"/>
        <v>0</v>
      </c>
      <c r="H11" s="24">
        <f t="shared" si="1"/>
        <v>0</v>
      </c>
    </row>
    <row r="12" spans="1:8" x14ac:dyDescent="0.2">
      <c r="A12" s="4">
        <v>5</v>
      </c>
      <c r="B12" s="6" t="s">
        <v>14</v>
      </c>
      <c r="C12" s="3" t="s">
        <v>28</v>
      </c>
      <c r="D12" s="5">
        <v>0.03</v>
      </c>
      <c r="E12" s="18">
        <v>86.75</v>
      </c>
      <c r="F12" s="18">
        <v>0</v>
      </c>
      <c r="G12" s="14">
        <f t="shared" si="0"/>
        <v>0</v>
      </c>
      <c r="H12" s="24">
        <f t="shared" si="1"/>
        <v>0</v>
      </c>
    </row>
    <row r="13" spans="1:8" x14ac:dyDescent="0.2">
      <c r="A13" s="4">
        <v>6</v>
      </c>
      <c r="B13" s="6" t="s">
        <v>15</v>
      </c>
      <c r="C13" s="3" t="s">
        <v>29</v>
      </c>
      <c r="D13" s="5">
        <v>0.01</v>
      </c>
      <c r="E13" s="18">
        <v>97.44</v>
      </c>
      <c r="F13" s="18">
        <v>0</v>
      </c>
      <c r="G13" s="14">
        <f t="shared" si="0"/>
        <v>0</v>
      </c>
      <c r="H13" s="24">
        <f t="shared" si="1"/>
        <v>0</v>
      </c>
    </row>
    <row r="14" spans="1:8" x14ac:dyDescent="0.2">
      <c r="A14" s="4">
        <v>7</v>
      </c>
      <c r="B14" s="6" t="s">
        <v>16</v>
      </c>
      <c r="C14" s="3" t="s">
        <v>30</v>
      </c>
      <c r="D14" s="5">
        <v>0.14000000000000001</v>
      </c>
      <c r="E14" s="18">
        <v>97.44</v>
      </c>
      <c r="F14" s="18">
        <v>0</v>
      </c>
      <c r="G14" s="14">
        <f t="shared" si="0"/>
        <v>0</v>
      </c>
      <c r="H14" s="24">
        <f t="shared" si="1"/>
        <v>0</v>
      </c>
    </row>
    <row r="15" spans="1:8" x14ac:dyDescent="0.2">
      <c r="A15" s="4">
        <v>8</v>
      </c>
      <c r="B15" s="6" t="s">
        <v>17</v>
      </c>
      <c r="C15" s="3" t="s">
        <v>31</v>
      </c>
      <c r="D15" s="5">
        <v>0.01</v>
      </c>
      <c r="E15" s="18">
        <v>138.63</v>
      </c>
      <c r="F15" s="18">
        <v>0</v>
      </c>
      <c r="G15" s="14">
        <f t="shared" si="0"/>
        <v>0</v>
      </c>
      <c r="H15" s="24">
        <f t="shared" si="1"/>
        <v>0</v>
      </c>
    </row>
    <row r="16" spans="1:8" x14ac:dyDescent="0.2">
      <c r="A16" s="4">
        <v>9</v>
      </c>
      <c r="B16" s="6" t="s">
        <v>18</v>
      </c>
      <c r="C16" s="3" t="s">
        <v>32</v>
      </c>
      <c r="D16" s="5">
        <v>0.01</v>
      </c>
      <c r="E16" s="18">
        <v>86.75</v>
      </c>
      <c r="F16" s="18">
        <v>0</v>
      </c>
      <c r="G16" s="14">
        <f t="shared" si="0"/>
        <v>0</v>
      </c>
      <c r="H16" s="24">
        <f t="shared" si="1"/>
        <v>0</v>
      </c>
    </row>
    <row r="17" spans="1:8" x14ac:dyDescent="0.2">
      <c r="A17" s="4">
        <v>10</v>
      </c>
      <c r="B17" s="6" t="s">
        <v>19</v>
      </c>
      <c r="C17" s="3" t="s">
        <v>33</v>
      </c>
      <c r="D17" s="5">
        <v>0.01</v>
      </c>
      <c r="E17" s="18">
        <v>86.75</v>
      </c>
      <c r="F17" s="18">
        <v>0</v>
      </c>
      <c r="G17" s="14">
        <f t="shared" si="0"/>
        <v>0</v>
      </c>
      <c r="H17" s="24">
        <f t="shared" si="1"/>
        <v>0</v>
      </c>
    </row>
    <row r="18" spans="1:8" x14ac:dyDescent="0.2">
      <c r="A18" s="4">
        <v>11</v>
      </c>
      <c r="B18" s="6" t="s">
        <v>20</v>
      </c>
      <c r="C18" s="3" t="s">
        <v>34</v>
      </c>
      <c r="D18" s="5">
        <v>0.22</v>
      </c>
      <c r="E18" s="18">
        <v>136.41</v>
      </c>
      <c r="F18" s="18">
        <v>0</v>
      </c>
      <c r="G18" s="14">
        <f t="shared" si="0"/>
        <v>0</v>
      </c>
      <c r="H18" s="24">
        <f t="shared" si="1"/>
        <v>0</v>
      </c>
    </row>
    <row r="19" spans="1:8" x14ac:dyDescent="0.2">
      <c r="A19" s="4">
        <v>12</v>
      </c>
      <c r="B19" s="6" t="s">
        <v>21</v>
      </c>
      <c r="C19" s="3" t="s">
        <v>35</v>
      </c>
      <c r="D19" s="5">
        <v>0.22</v>
      </c>
      <c r="E19" s="18">
        <v>138.63</v>
      </c>
      <c r="F19" s="18">
        <v>0</v>
      </c>
      <c r="G19" s="14">
        <f t="shared" si="0"/>
        <v>0</v>
      </c>
      <c r="H19" s="24">
        <f t="shared" si="1"/>
        <v>0</v>
      </c>
    </row>
    <row r="20" spans="1:8" x14ac:dyDescent="0.2">
      <c r="A20" s="4">
        <v>13</v>
      </c>
      <c r="B20" s="6" t="s">
        <v>22</v>
      </c>
      <c r="C20" s="3" t="s">
        <v>36</v>
      </c>
      <c r="D20" s="5">
        <v>0.01</v>
      </c>
      <c r="E20" s="18">
        <v>86.75</v>
      </c>
      <c r="F20" s="18">
        <v>0</v>
      </c>
      <c r="G20" s="14">
        <f t="shared" si="0"/>
        <v>0</v>
      </c>
      <c r="H20" s="24">
        <f t="shared" si="1"/>
        <v>0</v>
      </c>
    </row>
    <row r="21" spans="1:8" x14ac:dyDescent="0.2">
      <c r="A21" s="4">
        <v>14</v>
      </c>
      <c r="B21" s="6" t="s">
        <v>23</v>
      </c>
      <c r="C21" s="3" t="s">
        <v>37</v>
      </c>
      <c r="D21" s="5">
        <v>0.22</v>
      </c>
      <c r="E21" s="18">
        <v>138.63</v>
      </c>
      <c r="F21" s="18">
        <v>0</v>
      </c>
      <c r="G21" s="14">
        <f t="shared" si="0"/>
        <v>0</v>
      </c>
      <c r="H21" s="24">
        <f t="shared" si="1"/>
        <v>0</v>
      </c>
    </row>
    <row r="22" spans="1:8" x14ac:dyDescent="0.2">
      <c r="A22" s="4">
        <v>15</v>
      </c>
      <c r="B22" s="14" t="s">
        <v>5</v>
      </c>
      <c r="C22" s="3" t="s">
        <v>45</v>
      </c>
      <c r="D22" s="5"/>
      <c r="E22" s="18">
        <v>0</v>
      </c>
      <c r="F22" s="18">
        <v>180.83</v>
      </c>
      <c r="G22" s="14">
        <f>G5</f>
        <v>0</v>
      </c>
      <c r="H22" s="24">
        <f t="shared" si="1"/>
        <v>0</v>
      </c>
    </row>
    <row r="23" spans="1:8" x14ac:dyDescent="0.2">
      <c r="A23" s="4">
        <v>16</v>
      </c>
      <c r="B23" s="14" t="s">
        <v>5</v>
      </c>
      <c r="C23" s="3" t="s">
        <v>46</v>
      </c>
      <c r="D23" s="5"/>
      <c r="E23" s="18">
        <v>0</v>
      </c>
      <c r="F23" s="18">
        <v>200</v>
      </c>
      <c r="G23" s="14">
        <f>G6</f>
        <v>0</v>
      </c>
      <c r="H23" s="24">
        <f t="shared" si="1"/>
        <v>0</v>
      </c>
    </row>
    <row r="24" spans="1:8" ht="13.5" customHeight="1" thickBot="1" x14ac:dyDescent="0.25">
      <c r="A24" s="107" t="s">
        <v>2</v>
      </c>
      <c r="B24" s="108"/>
      <c r="C24" s="108"/>
      <c r="D24" s="108"/>
      <c r="E24" s="108"/>
      <c r="F24" s="109"/>
      <c r="G24" s="22">
        <f>SUM(G8:G23)</f>
        <v>0</v>
      </c>
      <c r="H24" s="27">
        <f>SUM(H8:H23)</f>
        <v>0</v>
      </c>
    </row>
    <row r="25" spans="1:8" ht="12.75" thickBot="1" x14ac:dyDescent="0.25">
      <c r="D25" s="7"/>
      <c r="E25" s="8"/>
      <c r="F25" s="8"/>
    </row>
    <row r="26" spans="1:8" ht="12.75" customHeight="1" x14ac:dyDescent="0.2">
      <c r="A26" s="90" t="s">
        <v>8</v>
      </c>
      <c r="B26" s="91"/>
      <c r="C26" s="91"/>
      <c r="D26" s="91"/>
      <c r="E26" s="91"/>
      <c r="F26" s="91"/>
      <c r="G26" s="91"/>
      <c r="H26" s="92"/>
    </row>
    <row r="27" spans="1:8" ht="12.75" customHeight="1" x14ac:dyDescent="0.2">
      <c r="A27" s="93" t="s">
        <v>3</v>
      </c>
      <c r="B27" s="94"/>
      <c r="C27" s="94"/>
      <c r="D27" s="94"/>
      <c r="E27" s="94"/>
      <c r="F27" s="94"/>
      <c r="G27" s="12">
        <v>319</v>
      </c>
      <c r="H27" s="95"/>
    </row>
    <row r="28" spans="1:8" ht="12.75" customHeight="1" x14ac:dyDescent="0.2">
      <c r="A28" s="87" t="s">
        <v>281</v>
      </c>
      <c r="B28" s="88"/>
      <c r="C28" s="88"/>
      <c r="D28" s="88"/>
      <c r="E28" s="88"/>
      <c r="F28" s="88"/>
      <c r="G28" s="23"/>
      <c r="H28" s="95"/>
    </row>
    <row r="29" spans="1:8" ht="12.75" customHeight="1" x14ac:dyDescent="0.2">
      <c r="A29" s="87" t="s">
        <v>7</v>
      </c>
      <c r="B29" s="88"/>
      <c r="C29" s="88"/>
      <c r="D29" s="88"/>
      <c r="E29" s="88"/>
      <c r="F29" s="88"/>
      <c r="G29" s="13">
        <f>ROUND(G28*10%,0)</f>
        <v>0</v>
      </c>
      <c r="H29" s="95"/>
    </row>
    <row r="30" spans="1:8" ht="12.75" customHeight="1" x14ac:dyDescent="0.2">
      <c r="A30" s="87" t="s">
        <v>6</v>
      </c>
      <c r="B30" s="88"/>
      <c r="C30" s="88"/>
      <c r="D30" s="88"/>
      <c r="E30" s="88"/>
      <c r="F30" s="88"/>
      <c r="G30" s="13">
        <f>ROUNDUP(G28*0.2%,0)</f>
        <v>0</v>
      </c>
      <c r="H30" s="95"/>
    </row>
    <row r="31" spans="1:8" ht="36" x14ac:dyDescent="0.2">
      <c r="A31" s="21" t="s">
        <v>40</v>
      </c>
      <c r="B31" s="11" t="s">
        <v>1</v>
      </c>
      <c r="C31" s="16" t="s">
        <v>0</v>
      </c>
      <c r="D31" s="11" t="s">
        <v>38</v>
      </c>
      <c r="E31" s="11" t="s">
        <v>39</v>
      </c>
      <c r="F31" s="11" t="s">
        <v>43</v>
      </c>
      <c r="G31" s="20" t="s">
        <v>41</v>
      </c>
      <c r="H31" s="17" t="s">
        <v>44</v>
      </c>
    </row>
    <row r="32" spans="1:8" x14ac:dyDescent="0.2">
      <c r="A32" s="4">
        <v>1</v>
      </c>
      <c r="B32" s="6" t="s">
        <v>47</v>
      </c>
      <c r="C32" s="3" t="s">
        <v>78</v>
      </c>
      <c r="D32" s="9">
        <v>0.02</v>
      </c>
      <c r="E32" s="18">
        <v>268.75</v>
      </c>
      <c r="F32" s="18">
        <v>0</v>
      </c>
      <c r="G32" s="19">
        <f t="shared" ref="G32:G44" si="2">ROUND(D32*$G$28,0)</f>
        <v>0</v>
      </c>
      <c r="H32" s="24">
        <f>(E32+F32)*G32</f>
        <v>0</v>
      </c>
    </row>
    <row r="33" spans="1:8" x14ac:dyDescent="0.2">
      <c r="A33" s="4">
        <v>2</v>
      </c>
      <c r="B33" s="6" t="s">
        <v>48</v>
      </c>
      <c r="C33" s="3" t="s">
        <v>79</v>
      </c>
      <c r="D33" s="9">
        <v>0.01</v>
      </c>
      <c r="E33" s="18">
        <v>268.75</v>
      </c>
      <c r="F33" s="18">
        <v>0</v>
      </c>
      <c r="G33" s="19">
        <f t="shared" si="2"/>
        <v>0</v>
      </c>
      <c r="H33" s="24">
        <f t="shared" ref="H33:H46" si="3">(E33+F33)*G33</f>
        <v>0</v>
      </c>
    </row>
    <row r="34" spans="1:8" x14ac:dyDescent="0.2">
      <c r="A34" s="4">
        <v>3</v>
      </c>
      <c r="B34" s="6" t="s">
        <v>49</v>
      </c>
      <c r="C34" s="3" t="s">
        <v>80</v>
      </c>
      <c r="D34" s="9">
        <v>7.0000000000000007E-2</v>
      </c>
      <c r="E34" s="18">
        <v>268.75</v>
      </c>
      <c r="F34" s="18">
        <v>0</v>
      </c>
      <c r="G34" s="19">
        <f t="shared" si="2"/>
        <v>0</v>
      </c>
      <c r="H34" s="24">
        <f t="shared" si="3"/>
        <v>0</v>
      </c>
    </row>
    <row r="35" spans="1:8" x14ac:dyDescent="0.2">
      <c r="A35" s="4">
        <v>4</v>
      </c>
      <c r="B35" s="6" t="s">
        <v>50</v>
      </c>
      <c r="C35" s="3" t="s">
        <v>81</v>
      </c>
      <c r="D35" s="9">
        <v>0.24</v>
      </c>
      <c r="E35" s="18">
        <v>268.75</v>
      </c>
      <c r="F35" s="18">
        <v>0</v>
      </c>
      <c r="G35" s="19">
        <f t="shared" si="2"/>
        <v>0</v>
      </c>
      <c r="H35" s="24">
        <f t="shared" si="3"/>
        <v>0</v>
      </c>
    </row>
    <row r="36" spans="1:8" x14ac:dyDescent="0.2">
      <c r="A36" s="4">
        <v>5</v>
      </c>
      <c r="B36" s="6" t="s">
        <v>51</v>
      </c>
      <c r="C36" s="3" t="s">
        <v>82</v>
      </c>
      <c r="D36" s="9">
        <v>0.03</v>
      </c>
      <c r="E36" s="18">
        <v>268.75</v>
      </c>
      <c r="F36" s="18">
        <v>0</v>
      </c>
      <c r="G36" s="19">
        <f t="shared" si="2"/>
        <v>0</v>
      </c>
      <c r="H36" s="24">
        <f t="shared" si="3"/>
        <v>0</v>
      </c>
    </row>
    <row r="37" spans="1:8" x14ac:dyDescent="0.2">
      <c r="A37" s="4">
        <v>6</v>
      </c>
      <c r="B37" s="6" t="s">
        <v>52</v>
      </c>
      <c r="C37" s="3" t="s">
        <v>83</v>
      </c>
      <c r="D37" s="9">
        <v>0.04</v>
      </c>
      <c r="E37" s="18">
        <v>268.75</v>
      </c>
      <c r="F37" s="18">
        <v>0</v>
      </c>
      <c r="G37" s="19">
        <f t="shared" si="2"/>
        <v>0</v>
      </c>
      <c r="H37" s="24">
        <f t="shared" si="3"/>
        <v>0</v>
      </c>
    </row>
    <row r="38" spans="1:8" x14ac:dyDescent="0.2">
      <c r="A38" s="4">
        <v>7</v>
      </c>
      <c r="B38" s="6" t="s">
        <v>53</v>
      </c>
      <c r="C38" s="3" t="s">
        <v>84</v>
      </c>
      <c r="D38" s="9">
        <v>0.01</v>
      </c>
      <c r="E38" s="18">
        <v>268.75</v>
      </c>
      <c r="F38" s="18">
        <v>0</v>
      </c>
      <c r="G38" s="19">
        <f t="shared" si="2"/>
        <v>0</v>
      </c>
      <c r="H38" s="24">
        <f t="shared" si="3"/>
        <v>0</v>
      </c>
    </row>
    <row r="39" spans="1:8" x14ac:dyDescent="0.2">
      <c r="A39" s="4">
        <v>8</v>
      </c>
      <c r="B39" s="6" t="s">
        <v>54</v>
      </c>
      <c r="C39" s="3" t="s">
        <v>85</v>
      </c>
      <c r="D39" s="9">
        <v>0.06</v>
      </c>
      <c r="E39" s="18">
        <v>268.75</v>
      </c>
      <c r="F39" s="18">
        <v>0</v>
      </c>
      <c r="G39" s="19">
        <f t="shared" si="2"/>
        <v>0</v>
      </c>
      <c r="H39" s="24">
        <f t="shared" si="3"/>
        <v>0</v>
      </c>
    </row>
    <row r="40" spans="1:8" x14ac:dyDescent="0.2">
      <c r="A40" s="4">
        <v>9</v>
      </c>
      <c r="B40" s="6" t="s">
        <v>55</v>
      </c>
      <c r="C40" s="3" t="s">
        <v>86</v>
      </c>
      <c r="D40" s="9">
        <v>0.14000000000000001</v>
      </c>
      <c r="E40" s="18">
        <v>268.75</v>
      </c>
      <c r="F40" s="18">
        <v>0</v>
      </c>
      <c r="G40" s="19">
        <f t="shared" si="2"/>
        <v>0</v>
      </c>
      <c r="H40" s="24">
        <f t="shared" si="3"/>
        <v>0</v>
      </c>
    </row>
    <row r="41" spans="1:8" x14ac:dyDescent="0.2">
      <c r="A41" s="4">
        <v>10</v>
      </c>
      <c r="B41" s="6" t="s">
        <v>56</v>
      </c>
      <c r="C41" s="3" t="s">
        <v>87</v>
      </c>
      <c r="D41" s="9">
        <v>0.12</v>
      </c>
      <c r="E41" s="18">
        <v>268.75</v>
      </c>
      <c r="F41" s="18">
        <v>0</v>
      </c>
      <c r="G41" s="19">
        <f t="shared" si="2"/>
        <v>0</v>
      </c>
      <c r="H41" s="24">
        <f t="shared" si="3"/>
        <v>0</v>
      </c>
    </row>
    <row r="42" spans="1:8" x14ac:dyDescent="0.2">
      <c r="A42" s="4">
        <v>11</v>
      </c>
      <c r="B42" s="6" t="s">
        <v>57</v>
      </c>
      <c r="C42" s="3" t="s">
        <v>88</v>
      </c>
      <c r="D42" s="9">
        <v>0.03</v>
      </c>
      <c r="E42" s="18">
        <v>268.75</v>
      </c>
      <c r="F42" s="18">
        <v>0</v>
      </c>
      <c r="G42" s="19">
        <f t="shared" si="2"/>
        <v>0</v>
      </c>
      <c r="H42" s="24">
        <f t="shared" si="3"/>
        <v>0</v>
      </c>
    </row>
    <row r="43" spans="1:8" x14ac:dyDescent="0.2">
      <c r="A43" s="4">
        <v>12</v>
      </c>
      <c r="B43" s="6" t="s">
        <v>58</v>
      </c>
      <c r="C43" s="3" t="s">
        <v>89</v>
      </c>
      <c r="D43" s="9">
        <v>0.22</v>
      </c>
      <c r="E43" s="18">
        <v>268.75</v>
      </c>
      <c r="F43" s="18">
        <v>0</v>
      </c>
      <c r="G43" s="19">
        <f t="shared" si="2"/>
        <v>0</v>
      </c>
      <c r="H43" s="24">
        <f t="shared" si="3"/>
        <v>0</v>
      </c>
    </row>
    <row r="44" spans="1:8" x14ac:dyDescent="0.2">
      <c r="A44" s="4">
        <v>13</v>
      </c>
      <c r="B44" s="6" t="s">
        <v>59</v>
      </c>
      <c r="C44" s="3" t="s">
        <v>90</v>
      </c>
      <c r="D44" s="9">
        <v>0.01</v>
      </c>
      <c r="E44" s="18">
        <v>268.75</v>
      </c>
      <c r="F44" s="18">
        <v>0</v>
      </c>
      <c r="G44" s="19">
        <f t="shared" si="2"/>
        <v>0</v>
      </c>
      <c r="H44" s="24">
        <f t="shared" si="3"/>
        <v>0</v>
      </c>
    </row>
    <row r="45" spans="1:8" x14ac:dyDescent="0.2">
      <c r="A45" s="4">
        <v>14</v>
      </c>
      <c r="B45" s="14" t="s">
        <v>5</v>
      </c>
      <c r="C45" s="3" t="s">
        <v>45</v>
      </c>
      <c r="D45" s="25" t="s">
        <v>5</v>
      </c>
      <c r="E45" s="18">
        <v>0</v>
      </c>
      <c r="F45" s="18">
        <v>266.16000000000003</v>
      </c>
      <c r="G45" s="14">
        <f>G29</f>
        <v>0</v>
      </c>
      <c r="H45" s="24">
        <f t="shared" si="3"/>
        <v>0</v>
      </c>
    </row>
    <row r="46" spans="1:8" x14ac:dyDescent="0.2">
      <c r="A46" s="4">
        <v>15</v>
      </c>
      <c r="B46" s="14" t="s">
        <v>5</v>
      </c>
      <c r="C46" s="3" t="s">
        <v>46</v>
      </c>
      <c r="D46" s="25" t="s">
        <v>5</v>
      </c>
      <c r="E46" s="18">
        <v>0</v>
      </c>
      <c r="F46" s="18">
        <v>200</v>
      </c>
      <c r="G46" s="14">
        <f>G30</f>
        <v>0</v>
      </c>
      <c r="H46" s="24">
        <f t="shared" si="3"/>
        <v>0</v>
      </c>
    </row>
    <row r="47" spans="1:8" ht="13.5" customHeight="1" thickBot="1" x14ac:dyDescent="0.25">
      <c r="A47" s="107" t="s">
        <v>2</v>
      </c>
      <c r="B47" s="108"/>
      <c r="C47" s="108"/>
      <c r="D47" s="108"/>
      <c r="E47" s="108"/>
      <c r="F47" s="109"/>
      <c r="G47" s="22">
        <f>SUM(G32:G46)</f>
        <v>0</v>
      </c>
      <c r="H47" s="26">
        <f>SUM(H32:H46)</f>
        <v>0</v>
      </c>
    </row>
    <row r="48" spans="1:8" x14ac:dyDescent="0.2">
      <c r="D48" s="7"/>
      <c r="E48" s="8"/>
      <c r="F48" s="8"/>
    </row>
    <row r="49" spans="1:8" ht="12.75" thickBot="1" x14ac:dyDescent="0.25">
      <c r="D49" s="7"/>
      <c r="E49" s="8"/>
      <c r="F49" s="8"/>
    </row>
    <row r="50" spans="1:8" ht="12.75" customHeight="1" x14ac:dyDescent="0.2">
      <c r="A50" s="90" t="s">
        <v>4</v>
      </c>
      <c r="B50" s="91"/>
      <c r="C50" s="91"/>
      <c r="D50" s="91"/>
      <c r="E50" s="91"/>
      <c r="F50" s="91"/>
      <c r="G50" s="91"/>
      <c r="H50" s="92"/>
    </row>
    <row r="51" spans="1:8" x14ac:dyDescent="0.2">
      <c r="A51" s="93" t="s">
        <v>3</v>
      </c>
      <c r="B51" s="94"/>
      <c r="C51" s="94"/>
      <c r="D51" s="94"/>
      <c r="E51" s="94"/>
      <c r="F51" s="94"/>
      <c r="G51" s="12">
        <v>1100</v>
      </c>
      <c r="H51" s="95"/>
    </row>
    <row r="52" spans="1:8" x14ac:dyDescent="0.2">
      <c r="A52" s="87" t="s">
        <v>282</v>
      </c>
      <c r="B52" s="88"/>
      <c r="C52" s="88"/>
      <c r="D52" s="88"/>
      <c r="E52" s="88"/>
      <c r="F52" s="88"/>
      <c r="G52" s="23"/>
      <c r="H52" s="95"/>
    </row>
    <row r="53" spans="1:8" ht="36" x14ac:dyDescent="0.2">
      <c r="A53" s="21" t="s">
        <v>40</v>
      </c>
      <c r="B53" s="11" t="s">
        <v>1</v>
      </c>
      <c r="C53" s="16" t="s">
        <v>0</v>
      </c>
      <c r="D53" s="11" t="s">
        <v>38</v>
      </c>
      <c r="E53" s="11" t="s">
        <v>39</v>
      </c>
      <c r="F53" s="11" t="s">
        <v>43</v>
      </c>
      <c r="G53" s="20" t="s">
        <v>41</v>
      </c>
      <c r="H53" s="17" t="s">
        <v>44</v>
      </c>
    </row>
    <row r="54" spans="1:8" x14ac:dyDescent="0.2">
      <c r="A54" s="4">
        <v>1</v>
      </c>
      <c r="B54" s="6" t="s">
        <v>63</v>
      </c>
      <c r="C54" s="3" t="s">
        <v>60</v>
      </c>
      <c r="D54" s="9">
        <v>0.03</v>
      </c>
      <c r="E54" s="2">
        <v>24.2</v>
      </c>
      <c r="F54" s="2"/>
      <c r="G54" s="14">
        <f>ROUND(D54*$G$52,0)</f>
        <v>0</v>
      </c>
      <c r="H54" s="24">
        <f t="shared" ref="H54:H68" si="4">(E54+F54)*G54</f>
        <v>0</v>
      </c>
    </row>
    <row r="55" spans="1:8" x14ac:dyDescent="0.2">
      <c r="A55" s="4">
        <v>2</v>
      </c>
      <c r="B55" s="6" t="s">
        <v>64</v>
      </c>
      <c r="C55" s="3" t="s">
        <v>61</v>
      </c>
      <c r="D55" s="9">
        <v>0.16</v>
      </c>
      <c r="E55" s="2">
        <v>37.950000000000003</v>
      </c>
      <c r="F55" s="2"/>
      <c r="G55" s="14">
        <f t="shared" ref="G55:G68" si="5">ROUND(D55*$G$52,0)</f>
        <v>0</v>
      </c>
      <c r="H55" s="24">
        <f t="shared" si="4"/>
        <v>0</v>
      </c>
    </row>
    <row r="56" spans="1:8" x14ac:dyDescent="0.2">
      <c r="A56" s="4">
        <v>3</v>
      </c>
      <c r="B56" s="6" t="s">
        <v>65</v>
      </c>
      <c r="C56" s="3" t="s">
        <v>62</v>
      </c>
      <c r="D56" s="9">
        <v>0.12</v>
      </c>
      <c r="E56" s="2">
        <v>24.2</v>
      </c>
      <c r="F56" s="2"/>
      <c r="G56" s="14">
        <f t="shared" si="5"/>
        <v>0</v>
      </c>
      <c r="H56" s="24">
        <f t="shared" si="4"/>
        <v>0</v>
      </c>
    </row>
    <row r="57" spans="1:8" x14ac:dyDescent="0.2">
      <c r="A57" s="4">
        <v>4</v>
      </c>
      <c r="B57" s="6" t="s">
        <v>66</v>
      </c>
      <c r="C57" s="3" t="s">
        <v>91</v>
      </c>
      <c r="D57" s="9">
        <v>0.01</v>
      </c>
      <c r="E57" s="2">
        <v>24.2</v>
      </c>
      <c r="F57" s="2"/>
      <c r="G57" s="14">
        <f t="shared" si="5"/>
        <v>0</v>
      </c>
      <c r="H57" s="24">
        <f t="shared" si="4"/>
        <v>0</v>
      </c>
    </row>
    <row r="58" spans="1:8" x14ac:dyDescent="0.2">
      <c r="A58" s="4">
        <v>5</v>
      </c>
      <c r="B58" s="6" t="s">
        <v>67</v>
      </c>
      <c r="C58" s="3" t="s">
        <v>92</v>
      </c>
      <c r="D58" s="9">
        <v>0.09</v>
      </c>
      <c r="E58" s="2">
        <v>24.2</v>
      </c>
      <c r="F58" s="2"/>
      <c r="G58" s="14">
        <f t="shared" si="5"/>
        <v>0</v>
      </c>
      <c r="H58" s="24">
        <f t="shared" si="4"/>
        <v>0</v>
      </c>
    </row>
    <row r="59" spans="1:8" x14ac:dyDescent="0.2">
      <c r="A59" s="4">
        <v>6</v>
      </c>
      <c r="B59" s="6" t="s">
        <v>68</v>
      </c>
      <c r="C59" s="3" t="s">
        <v>93</v>
      </c>
      <c r="D59" s="9">
        <v>0.06</v>
      </c>
      <c r="E59" s="2">
        <v>24.2</v>
      </c>
      <c r="F59" s="2"/>
      <c r="G59" s="14">
        <f t="shared" si="5"/>
        <v>0</v>
      </c>
      <c r="H59" s="24">
        <f t="shared" si="4"/>
        <v>0</v>
      </c>
    </row>
    <row r="60" spans="1:8" x14ac:dyDescent="0.2">
      <c r="A60" s="4">
        <v>7</v>
      </c>
      <c r="B60" s="6" t="s">
        <v>69</v>
      </c>
      <c r="C60" s="3" t="s">
        <v>94</v>
      </c>
      <c r="D60" s="9">
        <v>0.01</v>
      </c>
      <c r="E60" s="2">
        <v>24.2</v>
      </c>
      <c r="F60" s="2"/>
      <c r="G60" s="14">
        <f t="shared" si="5"/>
        <v>0</v>
      </c>
      <c r="H60" s="24">
        <f t="shared" si="4"/>
        <v>0</v>
      </c>
    </row>
    <row r="61" spans="1:8" x14ac:dyDescent="0.2">
      <c r="A61" s="4"/>
      <c r="B61" s="6" t="s">
        <v>102</v>
      </c>
      <c r="C61" s="3" t="s">
        <v>103</v>
      </c>
      <c r="D61" s="9">
        <v>7.0000000000000007E-2</v>
      </c>
      <c r="E61" s="2">
        <v>24.2</v>
      </c>
      <c r="F61" s="2"/>
      <c r="G61" s="14">
        <f t="shared" si="5"/>
        <v>0</v>
      </c>
      <c r="H61" s="24">
        <f t="shared" si="4"/>
        <v>0</v>
      </c>
    </row>
    <row r="62" spans="1:8" x14ac:dyDescent="0.2">
      <c r="A62" s="4">
        <v>8</v>
      </c>
      <c r="B62" s="6" t="s">
        <v>70</v>
      </c>
      <c r="C62" s="3" t="s">
        <v>95</v>
      </c>
      <c r="D62" s="9">
        <v>0.02</v>
      </c>
      <c r="E62" s="2">
        <v>24.2</v>
      </c>
      <c r="F62" s="2"/>
      <c r="G62" s="14">
        <f t="shared" si="5"/>
        <v>0</v>
      </c>
      <c r="H62" s="24">
        <f t="shared" si="4"/>
        <v>0</v>
      </c>
    </row>
    <row r="63" spans="1:8" x14ac:dyDescent="0.2">
      <c r="A63" s="4">
        <v>9</v>
      </c>
      <c r="B63" s="6" t="s">
        <v>71</v>
      </c>
      <c r="C63" s="3" t="s">
        <v>96</v>
      </c>
      <c r="D63" s="9">
        <v>0.16</v>
      </c>
      <c r="E63" s="2">
        <v>24.2</v>
      </c>
      <c r="F63" s="2"/>
      <c r="G63" s="14">
        <f t="shared" si="5"/>
        <v>0</v>
      </c>
      <c r="H63" s="24">
        <f t="shared" si="4"/>
        <v>0</v>
      </c>
    </row>
    <row r="64" spans="1:8" x14ac:dyDescent="0.2">
      <c r="A64" s="4">
        <v>10</v>
      </c>
      <c r="B64" s="6" t="s">
        <v>72</v>
      </c>
      <c r="C64" s="3" t="s">
        <v>97</v>
      </c>
      <c r="D64" s="9">
        <v>7.0000000000000007E-2</v>
      </c>
      <c r="E64" s="2">
        <v>24.2</v>
      </c>
      <c r="F64" s="2"/>
      <c r="G64" s="14">
        <f t="shared" si="5"/>
        <v>0</v>
      </c>
      <c r="H64" s="24">
        <f t="shared" si="4"/>
        <v>0</v>
      </c>
    </row>
    <row r="65" spans="1:8" x14ac:dyDescent="0.2">
      <c r="A65" s="4">
        <v>11</v>
      </c>
      <c r="B65" s="6" t="s">
        <v>73</v>
      </c>
      <c r="C65" s="3" t="s">
        <v>98</v>
      </c>
      <c r="D65" s="9">
        <v>0.01</v>
      </c>
      <c r="E65" s="2">
        <v>24.2</v>
      </c>
      <c r="F65" s="2"/>
      <c r="G65" s="14">
        <f t="shared" si="5"/>
        <v>0</v>
      </c>
      <c r="H65" s="24">
        <f t="shared" si="4"/>
        <v>0</v>
      </c>
    </row>
    <row r="66" spans="1:8" x14ac:dyDescent="0.2">
      <c r="A66" s="4">
        <v>12</v>
      </c>
      <c r="B66" s="6" t="s">
        <v>74</v>
      </c>
      <c r="C66" s="3" t="s">
        <v>99</v>
      </c>
      <c r="D66" s="9">
        <v>0.14000000000000001</v>
      </c>
      <c r="E66" s="2">
        <v>39.6</v>
      </c>
      <c r="F66" s="2">
        <v>278.39999999999998</v>
      </c>
      <c r="G66" s="14">
        <f t="shared" si="5"/>
        <v>0</v>
      </c>
      <c r="H66" s="24">
        <f t="shared" si="4"/>
        <v>0</v>
      </c>
    </row>
    <row r="67" spans="1:8" x14ac:dyDescent="0.2">
      <c r="A67" s="4">
        <v>13</v>
      </c>
      <c r="B67" s="6" t="s">
        <v>75</v>
      </c>
      <c r="C67" s="3" t="s">
        <v>100</v>
      </c>
      <c r="D67" s="9">
        <v>0.01</v>
      </c>
      <c r="E67" s="2">
        <v>24.2</v>
      </c>
      <c r="F67" s="2"/>
      <c r="G67" s="14">
        <f t="shared" si="5"/>
        <v>0</v>
      </c>
      <c r="H67" s="24">
        <f t="shared" si="4"/>
        <v>0</v>
      </c>
    </row>
    <row r="68" spans="1:8" x14ac:dyDescent="0.2">
      <c r="A68" s="4">
        <v>14</v>
      </c>
      <c r="B68" s="6" t="s">
        <v>76</v>
      </c>
      <c r="C68" s="3" t="s">
        <v>101</v>
      </c>
      <c r="D68" s="9">
        <v>0.04</v>
      </c>
      <c r="E68" s="2">
        <v>24.2</v>
      </c>
      <c r="F68" s="2"/>
      <c r="G68" s="14">
        <f t="shared" si="5"/>
        <v>0</v>
      </c>
      <c r="H68" s="24">
        <f t="shared" si="4"/>
        <v>0</v>
      </c>
    </row>
    <row r="69" spans="1:8" ht="12.75" thickBot="1" x14ac:dyDescent="0.25">
      <c r="A69" s="110" t="s">
        <v>2</v>
      </c>
      <c r="B69" s="111"/>
      <c r="C69" s="111"/>
      <c r="D69" s="111"/>
      <c r="E69" s="111"/>
      <c r="F69" s="111"/>
      <c r="G69" s="22">
        <f>SUM(G53:G68)</f>
        <v>0</v>
      </c>
      <c r="H69" s="26">
        <f>SUM(H54:H68)</f>
        <v>0</v>
      </c>
    </row>
    <row r="70" spans="1:8" x14ac:dyDescent="0.2">
      <c r="D70" s="7"/>
      <c r="E70" s="8"/>
      <c r="F70" s="8"/>
    </row>
    <row r="71" spans="1:8" ht="12.75" thickBot="1" x14ac:dyDescent="0.25">
      <c r="D71" s="7"/>
      <c r="E71" s="8"/>
      <c r="F71" s="8"/>
    </row>
    <row r="72" spans="1:8" ht="12.75" customHeight="1" x14ac:dyDescent="0.2">
      <c r="A72" s="96" t="s">
        <v>77</v>
      </c>
      <c r="B72" s="97"/>
      <c r="C72" s="97"/>
      <c r="D72" s="97"/>
      <c r="E72" s="97"/>
      <c r="F72" s="97"/>
      <c r="G72" s="98"/>
    </row>
    <row r="73" spans="1:8" x14ac:dyDescent="0.2">
      <c r="A73" s="99" t="s">
        <v>3</v>
      </c>
      <c r="B73" s="100"/>
      <c r="C73" s="100"/>
      <c r="D73" s="100"/>
      <c r="E73" s="101"/>
      <c r="F73" s="12">
        <v>382</v>
      </c>
      <c r="G73" s="102"/>
    </row>
    <row r="74" spans="1:8" x14ac:dyDescent="0.2">
      <c r="A74" s="104" t="s">
        <v>283</v>
      </c>
      <c r="B74" s="105"/>
      <c r="C74" s="105"/>
      <c r="D74" s="105"/>
      <c r="E74" s="106"/>
      <c r="F74" s="23"/>
      <c r="G74" s="103"/>
    </row>
    <row r="75" spans="1:8" ht="24" x14ac:dyDescent="0.2">
      <c r="A75" s="21" t="s">
        <v>40</v>
      </c>
      <c r="B75" s="11" t="s">
        <v>1</v>
      </c>
      <c r="C75" s="16" t="s">
        <v>0</v>
      </c>
      <c r="D75" s="11" t="s">
        <v>38</v>
      </c>
      <c r="E75" s="11" t="s">
        <v>39</v>
      </c>
      <c r="F75" s="20" t="s">
        <v>41</v>
      </c>
      <c r="G75" s="17" t="s">
        <v>44</v>
      </c>
    </row>
    <row r="76" spans="1:8" x14ac:dyDescent="0.2">
      <c r="A76" s="4">
        <v>1</v>
      </c>
      <c r="B76" s="6" t="s">
        <v>104</v>
      </c>
      <c r="C76" s="3" t="s">
        <v>126</v>
      </c>
      <c r="D76" s="9">
        <v>0.32</v>
      </c>
      <c r="E76" s="6">
        <v>408.52</v>
      </c>
      <c r="F76" s="14">
        <f>ROUND(D76*$F$74,0)</f>
        <v>0</v>
      </c>
      <c r="G76" s="24">
        <f>F76*E76</f>
        <v>0</v>
      </c>
    </row>
    <row r="77" spans="1:8" x14ac:dyDescent="0.2">
      <c r="A77" s="4">
        <v>2</v>
      </c>
      <c r="B77" s="6" t="s">
        <v>105</v>
      </c>
      <c r="C77" s="3" t="s">
        <v>127</v>
      </c>
      <c r="D77" s="9">
        <v>0.32</v>
      </c>
      <c r="E77" s="6">
        <v>383.07</v>
      </c>
      <c r="F77" s="14">
        <f t="shared" ref="F77:F97" si="6">ROUND(D77*$F$74,0)</f>
        <v>0</v>
      </c>
      <c r="G77" s="24">
        <f t="shared" ref="G77:G97" si="7">F77*E77</f>
        <v>0</v>
      </c>
    </row>
    <row r="78" spans="1:8" x14ac:dyDescent="0.2">
      <c r="A78" s="4">
        <v>3</v>
      </c>
      <c r="B78" s="6" t="s">
        <v>106</v>
      </c>
      <c r="C78" s="3" t="s">
        <v>128</v>
      </c>
      <c r="D78" s="9">
        <v>0.01</v>
      </c>
      <c r="E78" s="6">
        <v>324.54000000000002</v>
      </c>
      <c r="F78" s="14">
        <f t="shared" si="6"/>
        <v>0</v>
      </c>
      <c r="G78" s="24">
        <f t="shared" si="7"/>
        <v>0</v>
      </c>
    </row>
    <row r="79" spans="1:8" x14ac:dyDescent="0.2">
      <c r="A79" s="4">
        <v>4</v>
      </c>
      <c r="B79" s="6" t="s">
        <v>107</v>
      </c>
      <c r="C79" s="3" t="s">
        <v>129</v>
      </c>
      <c r="D79" s="9">
        <v>1.9186981847802851E-2</v>
      </c>
      <c r="E79" s="6">
        <v>77.28</v>
      </c>
      <c r="F79" s="14">
        <f t="shared" si="6"/>
        <v>0</v>
      </c>
      <c r="G79" s="24">
        <f t="shared" si="7"/>
        <v>0</v>
      </c>
    </row>
    <row r="80" spans="1:8" x14ac:dyDescent="0.2">
      <c r="A80" s="4">
        <v>5</v>
      </c>
      <c r="B80" s="6" t="s">
        <v>108</v>
      </c>
      <c r="C80" s="3" t="s">
        <v>130</v>
      </c>
      <c r="D80" s="9">
        <v>2.8689106191476643E-2</v>
      </c>
      <c r="E80" s="6">
        <v>165.24</v>
      </c>
      <c r="F80" s="14">
        <f t="shared" si="6"/>
        <v>0</v>
      </c>
      <c r="G80" s="24">
        <f t="shared" si="7"/>
        <v>0</v>
      </c>
    </row>
    <row r="81" spans="1:7" x14ac:dyDescent="0.2">
      <c r="A81" s="4">
        <v>6</v>
      </c>
      <c r="B81" s="6" t="s">
        <v>109</v>
      </c>
      <c r="C81" s="3" t="s">
        <v>131</v>
      </c>
      <c r="D81" s="9">
        <v>3.828259711537807E-2</v>
      </c>
      <c r="E81" s="6">
        <v>133.03</v>
      </c>
      <c r="F81" s="14">
        <f t="shared" si="6"/>
        <v>0</v>
      </c>
      <c r="G81" s="24">
        <f t="shared" si="7"/>
        <v>0</v>
      </c>
    </row>
    <row r="82" spans="1:7" x14ac:dyDescent="0.2">
      <c r="A82" s="4">
        <v>7</v>
      </c>
      <c r="B82" s="6" t="s">
        <v>110</v>
      </c>
      <c r="C82" s="3" t="s">
        <v>132</v>
      </c>
      <c r="D82" s="9">
        <v>2.8689106191476643E-2</v>
      </c>
      <c r="E82" s="6">
        <v>128.12</v>
      </c>
      <c r="F82" s="14">
        <f t="shared" si="6"/>
        <v>0</v>
      </c>
      <c r="G82" s="24">
        <f t="shared" si="7"/>
        <v>0</v>
      </c>
    </row>
    <row r="83" spans="1:7" x14ac:dyDescent="0.2">
      <c r="A83" s="4">
        <v>8</v>
      </c>
      <c r="B83" s="6" t="s">
        <v>111</v>
      </c>
      <c r="C83" s="3" t="s">
        <v>133</v>
      </c>
      <c r="D83" s="9">
        <v>2.8689106191476643E-2</v>
      </c>
      <c r="E83" s="6">
        <v>130.5</v>
      </c>
      <c r="F83" s="14">
        <f t="shared" si="6"/>
        <v>0</v>
      </c>
      <c r="G83" s="24">
        <f t="shared" si="7"/>
        <v>0</v>
      </c>
    </row>
    <row r="84" spans="1:7" x14ac:dyDescent="0.2">
      <c r="A84" s="4">
        <v>9</v>
      </c>
      <c r="B84" s="6" t="s">
        <v>112</v>
      </c>
      <c r="C84" s="3" t="s">
        <v>134</v>
      </c>
      <c r="D84" s="9">
        <v>0.01</v>
      </c>
      <c r="E84" s="6">
        <v>87.89</v>
      </c>
      <c r="F84" s="14">
        <f t="shared" si="6"/>
        <v>0</v>
      </c>
      <c r="G84" s="24">
        <f t="shared" si="7"/>
        <v>0</v>
      </c>
    </row>
    <row r="85" spans="1:7" x14ac:dyDescent="0.2">
      <c r="A85" s="4">
        <v>10</v>
      </c>
      <c r="B85" s="6" t="s">
        <v>113</v>
      </c>
      <c r="C85" s="3" t="s">
        <v>135</v>
      </c>
      <c r="D85" s="9">
        <v>0.01</v>
      </c>
      <c r="E85" s="6">
        <v>135.38</v>
      </c>
      <c r="F85" s="14">
        <f t="shared" si="6"/>
        <v>0</v>
      </c>
      <c r="G85" s="24">
        <f t="shared" si="7"/>
        <v>0</v>
      </c>
    </row>
    <row r="86" spans="1:7" x14ac:dyDescent="0.2">
      <c r="A86" s="4">
        <v>11</v>
      </c>
      <c r="B86" s="6" t="s">
        <v>114</v>
      </c>
      <c r="C86" s="3" t="s">
        <v>136</v>
      </c>
      <c r="D86" s="9">
        <v>0.01</v>
      </c>
      <c r="E86" s="6">
        <v>135.38</v>
      </c>
      <c r="F86" s="14">
        <f t="shared" si="6"/>
        <v>0</v>
      </c>
      <c r="G86" s="24">
        <f t="shared" si="7"/>
        <v>0</v>
      </c>
    </row>
    <row r="87" spans="1:7" x14ac:dyDescent="0.2">
      <c r="A87" s="4">
        <v>12</v>
      </c>
      <c r="B87" s="6" t="s">
        <v>115</v>
      </c>
      <c r="C87" s="3" t="s">
        <v>137</v>
      </c>
      <c r="D87" s="9">
        <v>0.01</v>
      </c>
      <c r="E87" s="6">
        <v>144.22</v>
      </c>
      <c r="F87" s="14">
        <f t="shared" si="6"/>
        <v>0</v>
      </c>
      <c r="G87" s="24">
        <f t="shared" si="7"/>
        <v>0</v>
      </c>
    </row>
    <row r="88" spans="1:7" x14ac:dyDescent="0.2">
      <c r="A88" s="4">
        <v>13</v>
      </c>
      <c r="B88" s="6" t="s">
        <v>116</v>
      </c>
      <c r="C88" s="3" t="s">
        <v>138</v>
      </c>
      <c r="D88" s="9">
        <v>0.01</v>
      </c>
      <c r="E88" s="6">
        <v>135.38</v>
      </c>
      <c r="F88" s="14">
        <f t="shared" si="6"/>
        <v>0</v>
      </c>
      <c r="G88" s="24">
        <f t="shared" si="7"/>
        <v>0</v>
      </c>
    </row>
    <row r="89" spans="1:7" x14ac:dyDescent="0.2">
      <c r="A89" s="4">
        <v>14</v>
      </c>
      <c r="B89" s="6" t="s">
        <v>117</v>
      </c>
      <c r="C89" s="3" t="s">
        <v>139</v>
      </c>
      <c r="D89" s="9">
        <v>0.01</v>
      </c>
      <c r="E89" s="6">
        <v>338.7</v>
      </c>
      <c r="F89" s="14">
        <f t="shared" si="6"/>
        <v>0</v>
      </c>
      <c r="G89" s="24">
        <f t="shared" si="7"/>
        <v>0</v>
      </c>
    </row>
    <row r="90" spans="1:7" x14ac:dyDescent="0.2">
      <c r="A90" s="4">
        <v>15</v>
      </c>
      <c r="B90" s="6" t="s">
        <v>118</v>
      </c>
      <c r="C90" s="3" t="s">
        <v>140</v>
      </c>
      <c r="D90" s="9">
        <v>0.01</v>
      </c>
      <c r="E90" s="6">
        <v>108.94</v>
      </c>
      <c r="F90" s="14">
        <f t="shared" si="6"/>
        <v>0</v>
      </c>
      <c r="G90" s="24">
        <f t="shared" si="7"/>
        <v>0</v>
      </c>
    </row>
    <row r="91" spans="1:7" x14ac:dyDescent="0.2">
      <c r="A91" s="4">
        <v>16</v>
      </c>
      <c r="B91" s="6" t="s">
        <v>119</v>
      </c>
      <c r="C91" s="3" t="s">
        <v>141</v>
      </c>
      <c r="D91" s="9">
        <v>0.01</v>
      </c>
      <c r="E91" s="6">
        <v>63.22</v>
      </c>
      <c r="F91" s="14">
        <f t="shared" si="6"/>
        <v>0</v>
      </c>
      <c r="G91" s="24">
        <f t="shared" si="7"/>
        <v>0</v>
      </c>
    </row>
    <row r="92" spans="1:7" x14ac:dyDescent="0.2">
      <c r="A92" s="4">
        <v>17</v>
      </c>
      <c r="B92" s="6" t="s">
        <v>120</v>
      </c>
      <c r="C92" s="3" t="s">
        <v>142</v>
      </c>
      <c r="D92" s="9">
        <v>8.4820200639792245E-3</v>
      </c>
      <c r="E92" s="6">
        <v>63.22</v>
      </c>
      <c r="F92" s="14">
        <f t="shared" si="6"/>
        <v>0</v>
      </c>
      <c r="G92" s="24">
        <f t="shared" si="7"/>
        <v>0</v>
      </c>
    </row>
    <row r="93" spans="1:7" x14ac:dyDescent="0.2">
      <c r="A93" s="4">
        <v>18</v>
      </c>
      <c r="B93" s="6" t="s">
        <v>121</v>
      </c>
      <c r="C93" s="3" t="s">
        <v>143</v>
      </c>
      <c r="D93" s="9">
        <v>7.3075865166590245E-2</v>
      </c>
      <c r="E93" s="6">
        <v>190.99</v>
      </c>
      <c r="F93" s="14">
        <f t="shared" si="6"/>
        <v>0</v>
      </c>
      <c r="G93" s="24">
        <f t="shared" si="7"/>
        <v>0</v>
      </c>
    </row>
    <row r="94" spans="1:7" x14ac:dyDescent="0.2">
      <c r="A94" s="4">
        <v>19</v>
      </c>
      <c r="B94" s="6" t="s">
        <v>122</v>
      </c>
      <c r="C94" s="3" t="s">
        <v>144</v>
      </c>
      <c r="D94" s="9">
        <v>0.01</v>
      </c>
      <c r="E94" s="6">
        <v>457.55</v>
      </c>
      <c r="F94" s="14">
        <f t="shared" si="6"/>
        <v>0</v>
      </c>
      <c r="G94" s="24">
        <f t="shared" si="7"/>
        <v>0</v>
      </c>
    </row>
    <row r="95" spans="1:7" x14ac:dyDescent="0.2">
      <c r="A95" s="4">
        <v>20</v>
      </c>
      <c r="B95" s="6" t="s">
        <v>123</v>
      </c>
      <c r="C95" s="3" t="s">
        <v>145</v>
      </c>
      <c r="D95" s="9">
        <v>0.01</v>
      </c>
      <c r="E95" s="6">
        <v>438.01</v>
      </c>
      <c r="F95" s="14">
        <f t="shared" si="6"/>
        <v>0</v>
      </c>
      <c r="G95" s="24">
        <f t="shared" si="7"/>
        <v>0</v>
      </c>
    </row>
    <row r="96" spans="1:7" x14ac:dyDescent="0.2">
      <c r="A96" s="4">
        <v>21</v>
      </c>
      <c r="B96" s="6" t="s">
        <v>124</v>
      </c>
      <c r="C96" s="3" t="s">
        <v>146</v>
      </c>
      <c r="D96" s="9">
        <v>0.01</v>
      </c>
      <c r="E96" s="6">
        <v>141.33000000000001</v>
      </c>
      <c r="F96" s="14">
        <f t="shared" si="6"/>
        <v>0</v>
      </c>
      <c r="G96" s="24">
        <f t="shared" si="7"/>
        <v>0</v>
      </c>
    </row>
    <row r="97" spans="1:8" ht="12.75" thickBot="1" x14ac:dyDescent="0.25">
      <c r="A97" s="15">
        <v>22</v>
      </c>
      <c r="B97" s="41" t="s">
        <v>125</v>
      </c>
      <c r="C97" s="40" t="s">
        <v>147</v>
      </c>
      <c r="D97" s="53">
        <v>0.01</v>
      </c>
      <c r="E97" s="41">
        <v>906.8</v>
      </c>
      <c r="F97" s="54">
        <f t="shared" si="6"/>
        <v>0</v>
      </c>
      <c r="G97" s="43">
        <f t="shared" si="7"/>
        <v>0</v>
      </c>
    </row>
    <row r="98" spans="1:8" ht="13.5" customHeight="1" thickBot="1" x14ac:dyDescent="0.25">
      <c r="A98" s="112" t="s">
        <v>2</v>
      </c>
      <c r="B98" s="113"/>
      <c r="C98" s="113"/>
      <c r="D98" s="113"/>
      <c r="E98" s="114"/>
      <c r="F98" s="51">
        <f>SUM(F76:F97)</f>
        <v>0</v>
      </c>
      <c r="G98" s="52">
        <f>SUM(G76:G97)</f>
        <v>0</v>
      </c>
    </row>
    <row r="100" spans="1:8" ht="12.75" thickBot="1" x14ac:dyDescent="0.25"/>
    <row r="101" spans="1:8" x14ac:dyDescent="0.2">
      <c r="A101" s="90" t="s">
        <v>279</v>
      </c>
      <c r="B101" s="91"/>
      <c r="C101" s="91"/>
      <c r="D101" s="91"/>
      <c r="E101" s="91"/>
      <c r="F101" s="91"/>
      <c r="G101" s="91"/>
      <c r="H101" s="92"/>
    </row>
    <row r="102" spans="1:8" x14ac:dyDescent="0.2">
      <c r="A102" s="93" t="s">
        <v>3</v>
      </c>
      <c r="B102" s="94"/>
      <c r="C102" s="94"/>
      <c r="D102" s="94"/>
      <c r="E102" s="94"/>
      <c r="F102" s="94"/>
      <c r="G102" s="12">
        <v>550</v>
      </c>
      <c r="H102" s="95"/>
    </row>
    <row r="103" spans="1:8" x14ac:dyDescent="0.2">
      <c r="A103" s="87" t="s">
        <v>284</v>
      </c>
      <c r="B103" s="88"/>
      <c r="C103" s="88"/>
      <c r="D103" s="88"/>
      <c r="E103" s="88"/>
      <c r="F103" s="88"/>
      <c r="G103" s="23"/>
      <c r="H103" s="95"/>
    </row>
    <row r="104" spans="1:8" ht="36" x14ac:dyDescent="0.2">
      <c r="A104" s="21" t="s">
        <v>40</v>
      </c>
      <c r="B104" s="11" t="s">
        <v>1</v>
      </c>
      <c r="C104" s="16" t="s">
        <v>0</v>
      </c>
      <c r="D104" s="11" t="s">
        <v>38</v>
      </c>
      <c r="E104" s="11" t="s">
        <v>39</v>
      </c>
      <c r="F104" s="11" t="s">
        <v>43</v>
      </c>
      <c r="G104" s="20" t="s">
        <v>41</v>
      </c>
      <c r="H104" s="17" t="s">
        <v>44</v>
      </c>
    </row>
    <row r="105" spans="1:8" x14ac:dyDescent="0.2">
      <c r="A105" s="4">
        <v>1</v>
      </c>
      <c r="B105" s="6" t="s">
        <v>239</v>
      </c>
      <c r="C105" s="3" t="s">
        <v>244</v>
      </c>
      <c r="D105" s="9">
        <v>0.26</v>
      </c>
      <c r="E105" s="6">
        <v>92.38</v>
      </c>
      <c r="F105" s="18">
        <v>224.77</v>
      </c>
      <c r="G105" s="14">
        <f>ROUND(D105*$G$103,0)</f>
        <v>0</v>
      </c>
      <c r="H105" s="24">
        <f>(E105+F105)*G105</f>
        <v>0</v>
      </c>
    </row>
    <row r="106" spans="1:8" x14ac:dyDescent="0.2">
      <c r="A106" s="4">
        <v>2</v>
      </c>
      <c r="B106" s="6" t="s">
        <v>73</v>
      </c>
      <c r="C106" s="3" t="s">
        <v>98</v>
      </c>
      <c r="D106" s="9">
        <v>0.26</v>
      </c>
      <c r="E106" s="2">
        <v>24.2</v>
      </c>
      <c r="F106" s="55">
        <v>0</v>
      </c>
      <c r="G106" s="14">
        <f>ROUND(D106*$G$103,0)</f>
        <v>0</v>
      </c>
      <c r="H106" s="24">
        <f t="shared" ref="H106:H110" si="8">(E106+F106)*G106</f>
        <v>0</v>
      </c>
    </row>
    <row r="107" spans="1:8" x14ac:dyDescent="0.2">
      <c r="A107" s="4">
        <v>3</v>
      </c>
      <c r="B107" s="6" t="s">
        <v>240</v>
      </c>
      <c r="C107" s="3" t="s">
        <v>245</v>
      </c>
      <c r="D107" s="9">
        <v>0.12</v>
      </c>
      <c r="E107" s="6">
        <v>7.62</v>
      </c>
      <c r="F107" s="18">
        <v>353.55</v>
      </c>
      <c r="G107" s="14">
        <f>ROUND(D107*$G$103,0)</f>
        <v>0</v>
      </c>
      <c r="H107" s="24">
        <f t="shared" si="8"/>
        <v>0</v>
      </c>
    </row>
    <row r="108" spans="1:8" x14ac:dyDescent="0.2">
      <c r="A108" s="56">
        <v>4</v>
      </c>
      <c r="B108" s="57" t="s">
        <v>293</v>
      </c>
      <c r="C108" s="58" t="s">
        <v>296</v>
      </c>
      <c r="D108" s="59">
        <v>0.12</v>
      </c>
      <c r="E108" s="57">
        <v>8.82</v>
      </c>
      <c r="F108" s="60"/>
      <c r="G108" s="14">
        <f t="shared" ref="G108:G110" si="9">ROUND(D108*$G$103,0)</f>
        <v>0</v>
      </c>
      <c r="H108" s="24">
        <f t="shared" si="8"/>
        <v>0</v>
      </c>
    </row>
    <row r="109" spans="1:8" x14ac:dyDescent="0.2">
      <c r="A109" s="56">
        <v>5</v>
      </c>
      <c r="B109" s="61" t="s">
        <v>294</v>
      </c>
      <c r="C109" s="58" t="s">
        <v>297</v>
      </c>
      <c r="D109" s="59">
        <v>0.12</v>
      </c>
      <c r="E109" s="57">
        <v>8.82</v>
      </c>
      <c r="F109" s="60"/>
      <c r="G109" s="14">
        <f t="shared" si="9"/>
        <v>0</v>
      </c>
      <c r="H109" s="24">
        <f t="shared" si="8"/>
        <v>0</v>
      </c>
    </row>
    <row r="110" spans="1:8" x14ac:dyDescent="0.2">
      <c r="A110" s="56">
        <v>6</v>
      </c>
      <c r="B110" s="61" t="s">
        <v>295</v>
      </c>
      <c r="C110" s="58" t="s">
        <v>298</v>
      </c>
      <c r="D110" s="59">
        <v>0.12</v>
      </c>
      <c r="E110" s="57">
        <v>8.82</v>
      </c>
      <c r="F110" s="60"/>
      <c r="G110" s="14">
        <f t="shared" si="9"/>
        <v>0</v>
      </c>
      <c r="H110" s="24">
        <f t="shared" si="8"/>
        <v>0</v>
      </c>
    </row>
    <row r="111" spans="1:8" ht="12.75" thickBot="1" x14ac:dyDescent="0.25">
      <c r="A111" s="110" t="s">
        <v>2</v>
      </c>
      <c r="B111" s="111"/>
      <c r="C111" s="111"/>
      <c r="D111" s="111"/>
      <c r="E111" s="111"/>
      <c r="F111" s="111"/>
      <c r="G111" s="22">
        <f>SUM(G105:G110)</f>
        <v>0</v>
      </c>
      <c r="H111" s="26">
        <f>SUM(H105:H110)</f>
        <v>0</v>
      </c>
    </row>
    <row r="113" spans="1:8" ht="12.75" thickBot="1" x14ac:dyDescent="0.25"/>
    <row r="114" spans="1:8" x14ac:dyDescent="0.2">
      <c r="A114" s="90" t="s">
        <v>148</v>
      </c>
      <c r="B114" s="91"/>
      <c r="C114" s="91"/>
      <c r="D114" s="91"/>
      <c r="E114" s="91"/>
      <c r="F114" s="91"/>
      <c r="G114" s="91"/>
      <c r="H114" s="92"/>
    </row>
    <row r="115" spans="1:8" x14ac:dyDescent="0.2">
      <c r="A115" s="93" t="s">
        <v>3</v>
      </c>
      <c r="B115" s="94"/>
      <c r="C115" s="94"/>
      <c r="D115" s="94"/>
      <c r="E115" s="94"/>
      <c r="F115" s="94"/>
      <c r="G115" s="12">
        <v>600</v>
      </c>
      <c r="H115" s="95"/>
    </row>
    <row r="116" spans="1:8" x14ac:dyDescent="0.2">
      <c r="A116" s="87" t="s">
        <v>285</v>
      </c>
      <c r="B116" s="88"/>
      <c r="C116" s="88"/>
      <c r="D116" s="88"/>
      <c r="E116" s="88"/>
      <c r="F116" s="88"/>
      <c r="G116" s="23"/>
      <c r="H116" s="95"/>
    </row>
    <row r="117" spans="1:8" ht="36" x14ac:dyDescent="0.2">
      <c r="A117" s="21" t="s">
        <v>40</v>
      </c>
      <c r="B117" s="11" t="s">
        <v>1</v>
      </c>
      <c r="C117" s="16" t="s">
        <v>0</v>
      </c>
      <c r="D117" s="11" t="s">
        <v>38</v>
      </c>
      <c r="E117" s="11" t="s">
        <v>39</v>
      </c>
      <c r="F117" s="11" t="s">
        <v>43</v>
      </c>
      <c r="G117" s="20" t="s">
        <v>41</v>
      </c>
      <c r="H117" s="17" t="s">
        <v>44</v>
      </c>
    </row>
    <row r="118" spans="1:8" x14ac:dyDescent="0.2">
      <c r="A118" s="4">
        <v>1</v>
      </c>
      <c r="B118" s="6" t="s">
        <v>241</v>
      </c>
      <c r="C118" s="3" t="s">
        <v>246</v>
      </c>
      <c r="D118" s="9">
        <v>0.13</v>
      </c>
      <c r="E118" s="18">
        <v>112.66</v>
      </c>
      <c r="F118" s="18">
        <v>597.88</v>
      </c>
      <c r="G118" s="14">
        <f>ROUND(D118*$G$116,0)</f>
        <v>0</v>
      </c>
      <c r="H118" s="24">
        <f>(E118+F118)*G118</f>
        <v>0</v>
      </c>
    </row>
    <row r="119" spans="1:8" x14ac:dyDescent="0.2">
      <c r="A119" s="4">
        <v>2</v>
      </c>
      <c r="B119" s="6" t="s">
        <v>242</v>
      </c>
      <c r="C119" s="3" t="s">
        <v>247</v>
      </c>
      <c r="D119" s="9">
        <v>0.74</v>
      </c>
      <c r="E119" s="18">
        <v>48.16</v>
      </c>
      <c r="F119" s="18">
        <v>673</v>
      </c>
      <c r="G119" s="14">
        <f t="shared" ref="G119:G120" si="10">ROUND(D119*$G$116,0)</f>
        <v>0</v>
      </c>
      <c r="H119" s="24">
        <f t="shared" ref="H119:H120" si="11">(E119+F119)*G119</f>
        <v>0</v>
      </c>
    </row>
    <row r="120" spans="1:8" x14ac:dyDescent="0.2">
      <c r="A120" s="4">
        <v>3</v>
      </c>
      <c r="B120" s="6" t="s">
        <v>243</v>
      </c>
      <c r="C120" s="3" t="s">
        <v>248</v>
      </c>
      <c r="D120" s="9">
        <v>0.13</v>
      </c>
      <c r="E120" s="18">
        <v>23.13</v>
      </c>
      <c r="F120" s="18">
        <v>356.01</v>
      </c>
      <c r="G120" s="14">
        <f t="shared" si="10"/>
        <v>0</v>
      </c>
      <c r="H120" s="24">
        <f t="shared" si="11"/>
        <v>0</v>
      </c>
    </row>
    <row r="121" spans="1:8" ht="12.75" thickBot="1" x14ac:dyDescent="0.25">
      <c r="A121" s="110" t="s">
        <v>2</v>
      </c>
      <c r="B121" s="111"/>
      <c r="C121" s="111"/>
      <c r="D121" s="111"/>
      <c r="E121" s="111"/>
      <c r="F121" s="111"/>
      <c r="G121" s="22">
        <f>SUM(G118:G120)</f>
        <v>0</v>
      </c>
      <c r="H121" s="26">
        <f>SUM(H118:H120)</f>
        <v>0</v>
      </c>
    </row>
    <row r="123" spans="1:8" ht="12.75" customHeight="1" thickBot="1" x14ac:dyDescent="0.25"/>
    <row r="124" spans="1:8" x14ac:dyDescent="0.2">
      <c r="A124" s="96" t="s">
        <v>149</v>
      </c>
      <c r="B124" s="97"/>
      <c r="C124" s="97"/>
      <c r="D124" s="97"/>
      <c r="E124" s="97"/>
      <c r="F124" s="97"/>
      <c r="G124" s="98"/>
    </row>
    <row r="125" spans="1:8" x14ac:dyDescent="0.2">
      <c r="A125" s="99" t="s">
        <v>3</v>
      </c>
      <c r="B125" s="100"/>
      <c r="C125" s="100"/>
      <c r="D125" s="100"/>
      <c r="E125" s="101"/>
      <c r="F125" s="12">
        <v>5000</v>
      </c>
      <c r="G125" s="102"/>
    </row>
    <row r="126" spans="1:8" x14ac:dyDescent="0.2">
      <c r="A126" s="104" t="s">
        <v>286</v>
      </c>
      <c r="B126" s="105"/>
      <c r="C126" s="105"/>
      <c r="D126" s="105"/>
      <c r="E126" s="106"/>
      <c r="F126" s="23"/>
      <c r="G126" s="103"/>
    </row>
    <row r="127" spans="1:8" ht="24" x14ac:dyDescent="0.2">
      <c r="A127" s="21" t="s">
        <v>40</v>
      </c>
      <c r="B127" s="11" t="s">
        <v>1</v>
      </c>
      <c r="C127" s="16" t="s">
        <v>0</v>
      </c>
      <c r="D127" s="11" t="s">
        <v>38</v>
      </c>
      <c r="E127" s="11" t="s">
        <v>39</v>
      </c>
      <c r="F127" s="20" t="s">
        <v>41</v>
      </c>
      <c r="G127" s="17" t="s">
        <v>44</v>
      </c>
    </row>
    <row r="128" spans="1:8" x14ac:dyDescent="0.2">
      <c r="A128" s="4">
        <v>1</v>
      </c>
      <c r="B128" s="6" t="s">
        <v>183</v>
      </c>
      <c r="C128" s="29" t="s">
        <v>211</v>
      </c>
      <c r="D128" s="81">
        <v>7.0000000000000007E-2</v>
      </c>
      <c r="E128" s="18">
        <v>10</v>
      </c>
      <c r="F128" s="14">
        <f>ROUND(D128*$F$126,0)</f>
        <v>0</v>
      </c>
      <c r="G128" s="38">
        <f t="shared" ref="G128:G157" si="12">F128*E128</f>
        <v>0</v>
      </c>
      <c r="H128" s="28"/>
    </row>
    <row r="129" spans="1:7" x14ac:dyDescent="0.2">
      <c r="A129" s="4">
        <v>2</v>
      </c>
      <c r="B129" s="6" t="s">
        <v>184</v>
      </c>
      <c r="C129" s="3" t="s">
        <v>212</v>
      </c>
      <c r="D129" s="81">
        <v>7.0000000000000007E-2</v>
      </c>
      <c r="E129" s="18">
        <v>45.5</v>
      </c>
      <c r="F129" s="14">
        <f t="shared" ref="F129:F157" si="13">ROUND(D129*$F$126,0)</f>
        <v>0</v>
      </c>
      <c r="G129" s="38">
        <f t="shared" si="12"/>
        <v>0</v>
      </c>
    </row>
    <row r="130" spans="1:7" x14ac:dyDescent="0.2">
      <c r="A130" s="4">
        <v>3</v>
      </c>
      <c r="B130" s="6" t="s">
        <v>185</v>
      </c>
      <c r="C130" s="3" t="s">
        <v>213</v>
      </c>
      <c r="D130" s="81">
        <v>7.0000000000000007E-2</v>
      </c>
      <c r="E130" s="18">
        <v>47.14</v>
      </c>
      <c r="F130" s="14">
        <f t="shared" si="13"/>
        <v>0</v>
      </c>
      <c r="G130" s="38">
        <f t="shared" si="12"/>
        <v>0</v>
      </c>
    </row>
    <row r="131" spans="1:7" x14ac:dyDescent="0.2">
      <c r="A131" s="4">
        <v>4</v>
      </c>
      <c r="B131" s="6" t="s">
        <v>186</v>
      </c>
      <c r="C131" s="6" t="s">
        <v>214</v>
      </c>
      <c r="D131" s="81">
        <v>0.01</v>
      </c>
      <c r="E131" s="18">
        <v>4.0599999999999996</v>
      </c>
      <c r="F131" s="14">
        <f t="shared" si="13"/>
        <v>0</v>
      </c>
      <c r="G131" s="38">
        <f t="shared" si="12"/>
        <v>0</v>
      </c>
    </row>
    <row r="132" spans="1:7" x14ac:dyDescent="0.2">
      <c r="A132" s="4">
        <v>5</v>
      </c>
      <c r="B132" s="6" t="s">
        <v>187</v>
      </c>
      <c r="C132" s="6" t="s">
        <v>215</v>
      </c>
      <c r="D132" s="81">
        <v>0.02</v>
      </c>
      <c r="E132" s="18">
        <v>21</v>
      </c>
      <c r="F132" s="14">
        <f t="shared" si="13"/>
        <v>0</v>
      </c>
      <c r="G132" s="38">
        <f t="shared" si="12"/>
        <v>0</v>
      </c>
    </row>
    <row r="133" spans="1:7" x14ac:dyDescent="0.2">
      <c r="A133" s="4">
        <v>6</v>
      </c>
      <c r="B133" s="6" t="s">
        <v>188</v>
      </c>
      <c r="C133" s="6" t="s">
        <v>216</v>
      </c>
      <c r="D133" s="81">
        <v>0.12</v>
      </c>
      <c r="E133" s="18">
        <v>21</v>
      </c>
      <c r="F133" s="14">
        <f t="shared" si="13"/>
        <v>0</v>
      </c>
      <c r="G133" s="38">
        <f t="shared" si="12"/>
        <v>0</v>
      </c>
    </row>
    <row r="134" spans="1:7" x14ac:dyDescent="0.2">
      <c r="A134" s="4">
        <v>7</v>
      </c>
      <c r="B134" s="6" t="s">
        <v>189</v>
      </c>
      <c r="C134" s="6" t="s">
        <v>217</v>
      </c>
      <c r="D134" s="81">
        <v>0.02</v>
      </c>
      <c r="E134" s="18">
        <v>18</v>
      </c>
      <c r="F134" s="14">
        <f t="shared" si="13"/>
        <v>0</v>
      </c>
      <c r="G134" s="38">
        <f t="shared" si="12"/>
        <v>0</v>
      </c>
    </row>
    <row r="135" spans="1:7" x14ac:dyDescent="0.2">
      <c r="A135" s="4">
        <v>8</v>
      </c>
      <c r="B135" s="6" t="s">
        <v>190</v>
      </c>
      <c r="C135" s="6" t="s">
        <v>218</v>
      </c>
      <c r="D135" s="81">
        <v>0.01</v>
      </c>
      <c r="E135" s="18">
        <v>24.75</v>
      </c>
      <c r="F135" s="14">
        <f t="shared" si="13"/>
        <v>0</v>
      </c>
      <c r="G135" s="38">
        <f t="shared" si="12"/>
        <v>0</v>
      </c>
    </row>
    <row r="136" spans="1:7" x14ac:dyDescent="0.2">
      <c r="A136" s="4">
        <v>9</v>
      </c>
      <c r="B136" s="6" t="s">
        <v>191</v>
      </c>
      <c r="C136" s="6" t="s">
        <v>219</v>
      </c>
      <c r="D136" s="81">
        <v>0.01</v>
      </c>
      <c r="E136" s="18">
        <v>12.12</v>
      </c>
      <c r="F136" s="14">
        <f t="shared" si="13"/>
        <v>0</v>
      </c>
      <c r="G136" s="38">
        <f t="shared" si="12"/>
        <v>0</v>
      </c>
    </row>
    <row r="137" spans="1:7" x14ac:dyDescent="0.2">
      <c r="A137" s="4">
        <v>10</v>
      </c>
      <c r="B137" s="6" t="s">
        <v>192</v>
      </c>
      <c r="C137" s="6" t="s">
        <v>220</v>
      </c>
      <c r="D137" s="81">
        <v>0.02</v>
      </c>
      <c r="E137" s="18">
        <v>20.13</v>
      </c>
      <c r="F137" s="14">
        <f t="shared" si="13"/>
        <v>0</v>
      </c>
      <c r="G137" s="38">
        <f t="shared" si="12"/>
        <v>0</v>
      </c>
    </row>
    <row r="138" spans="1:7" x14ac:dyDescent="0.2">
      <c r="A138" s="4">
        <v>11</v>
      </c>
      <c r="B138" s="6" t="s">
        <v>193</v>
      </c>
      <c r="C138" s="6" t="s">
        <v>221</v>
      </c>
      <c r="D138" s="81">
        <v>0.01</v>
      </c>
      <c r="E138" s="18">
        <v>4.1100000000000003</v>
      </c>
      <c r="F138" s="14">
        <f t="shared" si="13"/>
        <v>0</v>
      </c>
      <c r="G138" s="38">
        <f t="shared" si="12"/>
        <v>0</v>
      </c>
    </row>
    <row r="139" spans="1:7" x14ac:dyDescent="0.2">
      <c r="A139" s="4">
        <v>12</v>
      </c>
      <c r="B139" s="6" t="s">
        <v>194</v>
      </c>
      <c r="C139" s="6" t="s">
        <v>222</v>
      </c>
      <c r="D139" s="81">
        <v>0.01</v>
      </c>
      <c r="E139" s="18">
        <v>4.1100000000000003</v>
      </c>
      <c r="F139" s="14">
        <f t="shared" si="13"/>
        <v>0</v>
      </c>
      <c r="G139" s="38">
        <f t="shared" si="12"/>
        <v>0</v>
      </c>
    </row>
    <row r="140" spans="1:7" x14ac:dyDescent="0.2">
      <c r="A140" s="4">
        <v>13</v>
      </c>
      <c r="B140" s="6" t="s">
        <v>195</v>
      </c>
      <c r="C140" s="6" t="s">
        <v>223</v>
      </c>
      <c r="D140" s="81">
        <v>5.0000000000000001E-3</v>
      </c>
      <c r="E140" s="18">
        <v>4.1100000000000003</v>
      </c>
      <c r="F140" s="14">
        <f t="shared" si="13"/>
        <v>0</v>
      </c>
      <c r="G140" s="38">
        <f t="shared" si="12"/>
        <v>0</v>
      </c>
    </row>
    <row r="141" spans="1:7" x14ac:dyDescent="0.2">
      <c r="A141" s="4">
        <v>14</v>
      </c>
      <c r="B141" s="6" t="s">
        <v>196</v>
      </c>
      <c r="C141" s="6" t="s">
        <v>224</v>
      </c>
      <c r="D141" s="81">
        <v>0.03</v>
      </c>
      <c r="E141" s="18">
        <v>46.56</v>
      </c>
      <c r="F141" s="14">
        <f t="shared" si="13"/>
        <v>0</v>
      </c>
      <c r="G141" s="38">
        <f t="shared" si="12"/>
        <v>0</v>
      </c>
    </row>
    <row r="142" spans="1:7" x14ac:dyDescent="0.2">
      <c r="A142" s="4">
        <v>15</v>
      </c>
      <c r="B142" s="6" t="s">
        <v>197</v>
      </c>
      <c r="C142" s="6" t="s">
        <v>225</v>
      </c>
      <c r="D142" s="81">
        <v>5.0000000000000001E-3</v>
      </c>
      <c r="E142" s="18">
        <v>4.1100000000000003</v>
      </c>
      <c r="F142" s="14">
        <f t="shared" si="13"/>
        <v>0</v>
      </c>
      <c r="G142" s="38">
        <f t="shared" si="12"/>
        <v>0</v>
      </c>
    </row>
    <row r="143" spans="1:7" x14ac:dyDescent="0.2">
      <c r="A143" s="4">
        <v>16</v>
      </c>
      <c r="B143" s="6" t="s">
        <v>198</v>
      </c>
      <c r="C143" s="6" t="s">
        <v>226</v>
      </c>
      <c r="D143" s="81">
        <v>5.0000000000000001E-3</v>
      </c>
      <c r="E143" s="18">
        <v>4.25</v>
      </c>
      <c r="F143" s="14">
        <f t="shared" si="13"/>
        <v>0</v>
      </c>
      <c r="G143" s="38">
        <f t="shared" si="12"/>
        <v>0</v>
      </c>
    </row>
    <row r="144" spans="1:7" x14ac:dyDescent="0.2">
      <c r="A144" s="4">
        <v>17</v>
      </c>
      <c r="B144" s="6" t="s">
        <v>199</v>
      </c>
      <c r="C144" s="6" t="s">
        <v>227</v>
      </c>
      <c r="D144" s="81">
        <v>0.01</v>
      </c>
      <c r="E144" s="18">
        <v>13.51</v>
      </c>
      <c r="F144" s="14">
        <f t="shared" si="13"/>
        <v>0</v>
      </c>
      <c r="G144" s="38">
        <f t="shared" si="12"/>
        <v>0</v>
      </c>
    </row>
    <row r="145" spans="1:8" x14ac:dyDescent="0.2">
      <c r="A145" s="4">
        <v>18</v>
      </c>
      <c r="B145" s="6" t="s">
        <v>200</v>
      </c>
      <c r="C145" s="6" t="s">
        <v>228</v>
      </c>
      <c r="D145" s="81">
        <v>0.11</v>
      </c>
      <c r="E145" s="18">
        <v>46.88</v>
      </c>
      <c r="F145" s="14">
        <f t="shared" si="13"/>
        <v>0</v>
      </c>
      <c r="G145" s="38">
        <f t="shared" si="12"/>
        <v>0</v>
      </c>
    </row>
    <row r="146" spans="1:8" x14ac:dyDescent="0.2">
      <c r="A146" s="4">
        <v>19</v>
      </c>
      <c r="B146" s="6" t="s">
        <v>201</v>
      </c>
      <c r="C146" s="6" t="s">
        <v>229</v>
      </c>
      <c r="D146" s="81">
        <v>0.12</v>
      </c>
      <c r="E146" s="18">
        <v>23</v>
      </c>
      <c r="F146" s="14">
        <f t="shared" si="13"/>
        <v>0</v>
      </c>
      <c r="G146" s="38">
        <f t="shared" si="12"/>
        <v>0</v>
      </c>
    </row>
    <row r="147" spans="1:8" x14ac:dyDescent="0.2">
      <c r="A147" s="4">
        <v>20</v>
      </c>
      <c r="B147" s="6" t="s">
        <v>202</v>
      </c>
      <c r="C147" s="6" t="s">
        <v>230</v>
      </c>
      <c r="D147" s="81">
        <v>0.12</v>
      </c>
      <c r="E147" s="18">
        <v>26.25</v>
      </c>
      <c r="F147" s="14">
        <f t="shared" si="13"/>
        <v>0</v>
      </c>
      <c r="G147" s="38">
        <f t="shared" si="12"/>
        <v>0</v>
      </c>
    </row>
    <row r="148" spans="1:8" x14ac:dyDescent="0.2">
      <c r="A148" s="4">
        <v>21</v>
      </c>
      <c r="B148" s="6" t="s">
        <v>203</v>
      </c>
      <c r="C148" s="6" t="s">
        <v>231</v>
      </c>
      <c r="D148" s="81">
        <v>5.0000000000000001E-3</v>
      </c>
      <c r="E148" s="18">
        <v>4.8</v>
      </c>
      <c r="F148" s="14">
        <f t="shared" si="13"/>
        <v>0</v>
      </c>
      <c r="G148" s="38">
        <f t="shared" si="12"/>
        <v>0</v>
      </c>
    </row>
    <row r="149" spans="1:8" x14ac:dyDescent="0.2">
      <c r="A149" s="4">
        <v>22</v>
      </c>
      <c r="B149" s="6" t="s">
        <v>204</v>
      </c>
      <c r="C149" s="6" t="s">
        <v>232</v>
      </c>
      <c r="D149" s="81">
        <v>5.0000000000000001E-3</v>
      </c>
      <c r="E149" s="18">
        <v>12</v>
      </c>
      <c r="F149" s="14">
        <f t="shared" si="13"/>
        <v>0</v>
      </c>
      <c r="G149" s="38">
        <f t="shared" si="12"/>
        <v>0</v>
      </c>
    </row>
    <row r="150" spans="1:8" x14ac:dyDescent="0.2">
      <c r="A150" s="4">
        <v>23</v>
      </c>
      <c r="B150" s="6" t="s">
        <v>205</v>
      </c>
      <c r="C150" s="6" t="s">
        <v>233</v>
      </c>
      <c r="D150" s="81">
        <v>0.11</v>
      </c>
      <c r="E150" s="18">
        <v>46.88</v>
      </c>
      <c r="F150" s="14">
        <f t="shared" si="13"/>
        <v>0</v>
      </c>
      <c r="G150" s="38">
        <f t="shared" si="12"/>
        <v>0</v>
      </c>
    </row>
    <row r="151" spans="1:8" x14ac:dyDescent="0.2">
      <c r="A151" s="4">
        <v>24</v>
      </c>
      <c r="B151" s="6" t="s">
        <v>206</v>
      </c>
      <c r="C151" s="6" t="s">
        <v>234</v>
      </c>
      <c r="D151" s="81">
        <v>5.0000000000000001E-3</v>
      </c>
      <c r="E151" s="18">
        <v>13.51</v>
      </c>
      <c r="F151" s="14">
        <f t="shared" si="13"/>
        <v>0</v>
      </c>
      <c r="G151" s="38">
        <f t="shared" si="12"/>
        <v>0</v>
      </c>
    </row>
    <row r="152" spans="1:8" x14ac:dyDescent="0.2">
      <c r="A152" s="4">
        <v>25</v>
      </c>
      <c r="B152" s="6" t="s">
        <v>207</v>
      </c>
      <c r="C152" s="6" t="s">
        <v>235</v>
      </c>
      <c r="D152" s="81">
        <v>5.0000000000000001E-3</v>
      </c>
      <c r="E152" s="18">
        <v>4.8</v>
      </c>
      <c r="F152" s="14">
        <f t="shared" si="13"/>
        <v>0</v>
      </c>
      <c r="G152" s="38">
        <f t="shared" si="12"/>
        <v>0</v>
      </c>
    </row>
    <row r="153" spans="1:8" x14ac:dyDescent="0.2">
      <c r="A153" s="4">
        <v>26</v>
      </c>
      <c r="B153" s="6" t="s">
        <v>208</v>
      </c>
      <c r="C153" s="6" t="s">
        <v>236</v>
      </c>
      <c r="D153" s="81">
        <v>5.0000000000000001E-3</v>
      </c>
      <c r="E153" s="18">
        <v>1.37</v>
      </c>
      <c r="F153" s="14">
        <f t="shared" si="13"/>
        <v>0</v>
      </c>
      <c r="G153" s="38">
        <f t="shared" si="12"/>
        <v>0</v>
      </c>
    </row>
    <row r="154" spans="1:8" x14ac:dyDescent="0.2">
      <c r="A154" s="4">
        <v>27</v>
      </c>
      <c r="B154" s="6" t="s">
        <v>209</v>
      </c>
      <c r="C154" s="6" t="s">
        <v>237</v>
      </c>
      <c r="D154" s="81">
        <v>5.0000000000000001E-3</v>
      </c>
      <c r="E154" s="18">
        <v>9.36</v>
      </c>
      <c r="F154" s="14">
        <f t="shared" si="13"/>
        <v>0</v>
      </c>
      <c r="G154" s="38">
        <f t="shared" si="12"/>
        <v>0</v>
      </c>
    </row>
    <row r="155" spans="1:8" ht="13.5" customHeight="1" x14ac:dyDescent="0.2">
      <c r="A155" s="4">
        <v>28</v>
      </c>
      <c r="B155" s="6" t="s">
        <v>210</v>
      </c>
      <c r="C155" s="6" t="s">
        <v>238</v>
      </c>
      <c r="D155" s="81">
        <v>5.0000000000000001E-3</v>
      </c>
      <c r="E155" s="18">
        <v>12</v>
      </c>
      <c r="F155" s="14">
        <f t="shared" si="13"/>
        <v>0</v>
      </c>
      <c r="G155" s="38">
        <f t="shared" si="12"/>
        <v>0</v>
      </c>
    </row>
    <row r="156" spans="1:8" s="8" customFormat="1" x14ac:dyDescent="0.2">
      <c r="A156" s="4">
        <v>29</v>
      </c>
      <c r="B156" s="82" t="s">
        <v>487</v>
      </c>
      <c r="C156" s="82" t="s">
        <v>488</v>
      </c>
      <c r="D156" s="83">
        <v>5.0000000000000001E-3</v>
      </c>
      <c r="E156" s="84">
        <v>13.51</v>
      </c>
      <c r="F156" s="85">
        <f t="shared" si="13"/>
        <v>0</v>
      </c>
      <c r="G156" s="86">
        <f t="shared" si="12"/>
        <v>0</v>
      </c>
      <c r="H156" s="1"/>
    </row>
    <row r="157" spans="1:8" s="8" customFormat="1" x14ac:dyDescent="0.2">
      <c r="A157" s="4">
        <v>30</v>
      </c>
      <c r="B157" s="82" t="s">
        <v>489</v>
      </c>
      <c r="C157" s="82" t="s">
        <v>490</v>
      </c>
      <c r="D157" s="83">
        <v>5.0000000000000001E-3</v>
      </c>
      <c r="E157" s="84">
        <v>13.51</v>
      </c>
      <c r="F157" s="85">
        <f t="shared" si="13"/>
        <v>0</v>
      </c>
      <c r="G157" s="86">
        <f t="shared" si="12"/>
        <v>0</v>
      </c>
      <c r="H157" s="33"/>
    </row>
    <row r="158" spans="1:8" s="8" customFormat="1" ht="12.75" thickBot="1" x14ac:dyDescent="0.25">
      <c r="A158" s="107" t="s">
        <v>2</v>
      </c>
      <c r="B158" s="108"/>
      <c r="C158" s="108"/>
      <c r="D158" s="108"/>
      <c r="E158" s="109"/>
      <c r="F158" s="22">
        <f>SUM(F128:F157)</f>
        <v>0</v>
      </c>
      <c r="G158" s="26">
        <f>SUM(G128:G157)</f>
        <v>0</v>
      </c>
      <c r="H158" s="33"/>
    </row>
    <row r="159" spans="1:8" s="8" customFormat="1" x14ac:dyDescent="0.2">
      <c r="A159" s="31"/>
      <c r="B159" s="31"/>
      <c r="C159" s="31"/>
      <c r="D159" s="31"/>
      <c r="E159" s="31"/>
      <c r="F159" s="31"/>
      <c r="G159" s="32"/>
      <c r="H159" s="33"/>
    </row>
    <row r="160" spans="1:8" s="8" customFormat="1" x14ac:dyDescent="0.2">
      <c r="A160" s="31"/>
      <c r="B160" s="31"/>
      <c r="C160" s="31"/>
      <c r="D160" s="31"/>
      <c r="E160" s="31"/>
      <c r="F160" s="31"/>
      <c r="G160" s="32"/>
      <c r="H160" s="33"/>
    </row>
    <row r="161" spans="1:8" s="8" customFormat="1" ht="12.75" thickBot="1" x14ac:dyDescent="0.25">
      <c r="A161" s="31"/>
      <c r="B161" s="31"/>
      <c r="C161" s="31"/>
      <c r="D161" s="31"/>
      <c r="E161" s="31"/>
      <c r="F161" s="31"/>
      <c r="G161" s="32"/>
      <c r="H161" s="33"/>
    </row>
    <row r="162" spans="1:8" s="8" customFormat="1" x14ac:dyDescent="0.2">
      <c r="A162" s="90" t="s">
        <v>152</v>
      </c>
      <c r="B162" s="91"/>
      <c r="C162" s="91"/>
      <c r="D162" s="91"/>
      <c r="E162" s="91"/>
      <c r="F162" s="91"/>
      <c r="G162" s="92"/>
      <c r="H162" s="33"/>
    </row>
    <row r="163" spans="1:8" s="8" customFormat="1" x14ac:dyDescent="0.2">
      <c r="A163" s="93" t="s">
        <v>3</v>
      </c>
      <c r="B163" s="94"/>
      <c r="C163" s="94"/>
      <c r="D163" s="94"/>
      <c r="E163" s="94"/>
      <c r="F163" s="12">
        <v>796</v>
      </c>
      <c r="G163" s="95"/>
      <c r="H163" s="33"/>
    </row>
    <row r="164" spans="1:8" s="8" customFormat="1" x14ac:dyDescent="0.2">
      <c r="A164" s="104" t="s">
        <v>287</v>
      </c>
      <c r="B164" s="105"/>
      <c r="C164" s="105"/>
      <c r="D164" s="105"/>
      <c r="E164" s="106"/>
      <c r="F164" s="23"/>
      <c r="G164" s="95"/>
      <c r="H164" s="33"/>
    </row>
    <row r="165" spans="1:8" s="8" customFormat="1" ht="24" x14ac:dyDescent="0.2">
      <c r="A165" s="21" t="s">
        <v>40</v>
      </c>
      <c r="B165" s="11" t="s">
        <v>1</v>
      </c>
      <c r="C165" s="16" t="s">
        <v>0</v>
      </c>
      <c r="D165" s="11" t="s">
        <v>38</v>
      </c>
      <c r="E165" s="11" t="s">
        <v>39</v>
      </c>
      <c r="F165" s="20" t="s">
        <v>41</v>
      </c>
      <c r="G165" s="17" t="s">
        <v>44</v>
      </c>
      <c r="H165" s="33"/>
    </row>
    <row r="166" spans="1:8" s="8" customFormat="1" x14ac:dyDescent="0.2">
      <c r="A166" s="45">
        <v>1</v>
      </c>
      <c r="B166" s="6" t="s">
        <v>249</v>
      </c>
      <c r="C166" s="6" t="s">
        <v>252</v>
      </c>
      <c r="D166" s="35">
        <v>0.5</v>
      </c>
      <c r="E166" s="44">
        <v>236.31</v>
      </c>
      <c r="F166" s="19">
        <f>ROUND($F$164*D166,0)</f>
        <v>0</v>
      </c>
      <c r="G166" s="46">
        <f>F166*E166</f>
        <v>0</v>
      </c>
      <c r="H166" s="33"/>
    </row>
    <row r="167" spans="1:8" s="8" customFormat="1" x14ac:dyDescent="0.2">
      <c r="A167" s="45">
        <v>2</v>
      </c>
      <c r="B167" s="6" t="s">
        <v>184</v>
      </c>
      <c r="C167" s="3" t="s">
        <v>212</v>
      </c>
      <c r="D167" s="35">
        <v>0.5</v>
      </c>
      <c r="E167" s="44">
        <v>45.5</v>
      </c>
      <c r="F167" s="19">
        <f>ROUND($F$164*D167,0)</f>
        <v>0</v>
      </c>
      <c r="G167" s="46">
        <f>F167*E167</f>
        <v>0</v>
      </c>
      <c r="H167" s="33"/>
    </row>
    <row r="168" spans="1:8" s="8" customFormat="1" ht="12.75" thickBot="1" x14ac:dyDescent="0.25">
      <c r="A168" s="110" t="s">
        <v>2</v>
      </c>
      <c r="B168" s="111"/>
      <c r="C168" s="111"/>
      <c r="D168" s="111"/>
      <c r="E168" s="111"/>
      <c r="F168" s="22">
        <f>SUM(F166:F167)</f>
        <v>0</v>
      </c>
      <c r="G168" s="26">
        <f>SUM(G166:G167)</f>
        <v>0</v>
      </c>
      <c r="H168" s="33"/>
    </row>
    <row r="169" spans="1:8" s="8" customFormat="1" x14ac:dyDescent="0.2">
      <c r="A169" s="31"/>
      <c r="B169" s="31"/>
      <c r="C169" s="31"/>
      <c r="D169" s="31"/>
      <c r="E169" s="31"/>
      <c r="F169" s="31"/>
      <c r="G169" s="32"/>
      <c r="H169" s="33"/>
    </row>
    <row r="170" spans="1:8" ht="12.75" thickBot="1" x14ac:dyDescent="0.25">
      <c r="A170" s="31"/>
      <c r="B170" s="31"/>
      <c r="C170" s="31"/>
      <c r="D170" s="31"/>
      <c r="E170" s="31"/>
      <c r="F170" s="31"/>
      <c r="G170" s="32"/>
      <c r="H170" s="33"/>
    </row>
    <row r="171" spans="1:8" ht="13.15" customHeight="1" x14ac:dyDescent="0.2">
      <c r="A171" s="96" t="s">
        <v>150</v>
      </c>
      <c r="B171" s="97"/>
      <c r="C171" s="97"/>
      <c r="D171" s="97"/>
      <c r="E171" s="97"/>
      <c r="F171" s="97"/>
      <c r="G171" s="98"/>
    </row>
    <row r="172" spans="1:8" x14ac:dyDescent="0.2">
      <c r="A172" s="99" t="s">
        <v>3</v>
      </c>
      <c r="B172" s="100"/>
      <c r="C172" s="100"/>
      <c r="D172" s="100"/>
      <c r="E172" s="101"/>
      <c r="F172" s="12">
        <v>420</v>
      </c>
      <c r="G172" s="95"/>
    </row>
    <row r="173" spans="1:8" x14ac:dyDescent="0.2">
      <c r="A173" s="104" t="s">
        <v>288</v>
      </c>
      <c r="B173" s="105"/>
      <c r="C173" s="105"/>
      <c r="D173" s="105"/>
      <c r="E173" s="106"/>
      <c r="F173" s="23"/>
      <c r="G173" s="95"/>
    </row>
    <row r="174" spans="1:8" ht="24" x14ac:dyDescent="0.2">
      <c r="A174" s="21" t="s">
        <v>40</v>
      </c>
      <c r="B174" s="11" t="s">
        <v>1</v>
      </c>
      <c r="C174" s="16" t="s">
        <v>0</v>
      </c>
      <c r="D174" s="11" t="s">
        <v>38</v>
      </c>
      <c r="E174" s="11" t="s">
        <v>39</v>
      </c>
      <c r="F174" s="20" t="s">
        <v>41</v>
      </c>
      <c r="G174" s="17" t="s">
        <v>44</v>
      </c>
    </row>
    <row r="175" spans="1:8" x14ac:dyDescent="0.2">
      <c r="A175" s="34">
        <v>1</v>
      </c>
      <c r="B175" s="10" t="s">
        <v>250</v>
      </c>
      <c r="C175" s="30" t="s">
        <v>253</v>
      </c>
      <c r="D175" s="35">
        <v>1</v>
      </c>
      <c r="E175" s="36">
        <v>6.36</v>
      </c>
      <c r="F175" s="19">
        <f>D175*F173</f>
        <v>0</v>
      </c>
      <c r="G175" s="37">
        <f>E175*F175</f>
        <v>0</v>
      </c>
    </row>
    <row r="176" spans="1:8" ht="13.9" customHeight="1" thickBot="1" x14ac:dyDescent="0.25">
      <c r="A176" s="107" t="s">
        <v>2</v>
      </c>
      <c r="B176" s="108"/>
      <c r="C176" s="108"/>
      <c r="D176" s="108"/>
      <c r="E176" s="109"/>
      <c r="F176" s="22">
        <f>SUM(F175:F175)</f>
        <v>0</v>
      </c>
      <c r="G176" s="26">
        <f>SUM(G175:G175)</f>
        <v>0</v>
      </c>
    </row>
    <row r="178" spans="1:7" ht="12.75" customHeight="1" thickBot="1" x14ac:dyDescent="0.25"/>
    <row r="179" spans="1:7" x14ac:dyDescent="0.2">
      <c r="A179" s="96" t="s">
        <v>151</v>
      </c>
      <c r="B179" s="97"/>
      <c r="C179" s="97"/>
      <c r="D179" s="97"/>
      <c r="E179" s="97"/>
      <c r="F179" s="97"/>
      <c r="G179" s="98"/>
    </row>
    <row r="180" spans="1:7" x14ac:dyDescent="0.2">
      <c r="A180" s="99" t="s">
        <v>3</v>
      </c>
      <c r="B180" s="100"/>
      <c r="C180" s="100"/>
      <c r="D180" s="100"/>
      <c r="E180" s="101"/>
      <c r="F180" s="12">
        <v>96</v>
      </c>
      <c r="G180" s="48"/>
    </row>
    <row r="181" spans="1:7" x14ac:dyDescent="0.2">
      <c r="A181" s="104" t="s">
        <v>289</v>
      </c>
      <c r="B181" s="105"/>
      <c r="C181" s="105"/>
      <c r="D181" s="105"/>
      <c r="E181" s="106"/>
      <c r="F181" s="23"/>
      <c r="G181" s="48"/>
    </row>
    <row r="182" spans="1:7" ht="36" x14ac:dyDescent="0.2">
      <c r="A182" s="21" t="s">
        <v>40</v>
      </c>
      <c r="B182" s="11" t="s">
        <v>1</v>
      </c>
      <c r="C182" s="16" t="s">
        <v>0</v>
      </c>
      <c r="D182" s="11" t="s">
        <v>39</v>
      </c>
      <c r="E182" s="11" t="s">
        <v>43</v>
      </c>
      <c r="F182" s="20" t="s">
        <v>41</v>
      </c>
      <c r="G182" s="17" t="s">
        <v>44</v>
      </c>
    </row>
    <row r="183" spans="1:7" ht="12.75" thickBot="1" x14ac:dyDescent="0.25">
      <c r="A183" s="15">
        <v>1</v>
      </c>
      <c r="B183" s="39" t="s">
        <v>251</v>
      </c>
      <c r="C183" s="40" t="s">
        <v>254</v>
      </c>
      <c r="D183" s="42">
        <v>27</v>
      </c>
      <c r="E183" s="41">
        <v>292.7</v>
      </c>
      <c r="F183" s="54">
        <f>F181</f>
        <v>0</v>
      </c>
      <c r="G183" s="43">
        <f>(E183+D183)*F183</f>
        <v>0</v>
      </c>
    </row>
    <row r="185" spans="1:7" ht="12.75" thickBot="1" x14ac:dyDescent="0.25"/>
    <row r="186" spans="1:7" x14ac:dyDescent="0.2">
      <c r="A186" s="90" t="s">
        <v>255</v>
      </c>
      <c r="B186" s="91"/>
      <c r="C186" s="91"/>
      <c r="D186" s="91"/>
      <c r="E186" s="91"/>
      <c r="F186" s="91"/>
      <c r="G186" s="92"/>
    </row>
    <row r="187" spans="1:7" x14ac:dyDescent="0.2">
      <c r="A187" s="93" t="s">
        <v>3</v>
      </c>
      <c r="B187" s="94"/>
      <c r="C187" s="94"/>
      <c r="D187" s="94"/>
      <c r="E187" s="94"/>
      <c r="F187" s="12">
        <v>3300</v>
      </c>
      <c r="G187" s="95"/>
    </row>
    <row r="188" spans="1:7" x14ac:dyDescent="0.2">
      <c r="A188" s="104" t="s">
        <v>290</v>
      </c>
      <c r="B188" s="105"/>
      <c r="C188" s="105"/>
      <c r="D188" s="105"/>
      <c r="E188" s="106"/>
      <c r="F188" s="23"/>
      <c r="G188" s="95"/>
    </row>
    <row r="189" spans="1:7" ht="24" x14ac:dyDescent="0.2">
      <c r="A189" s="21" t="s">
        <v>40</v>
      </c>
      <c r="B189" s="11" t="s">
        <v>1</v>
      </c>
      <c r="C189" s="16" t="s">
        <v>0</v>
      </c>
      <c r="D189" s="11" t="s">
        <v>38</v>
      </c>
      <c r="E189" s="11" t="s">
        <v>39</v>
      </c>
      <c r="F189" s="20" t="s">
        <v>41</v>
      </c>
      <c r="G189" s="17" t="s">
        <v>44</v>
      </c>
    </row>
    <row r="190" spans="1:7" x14ac:dyDescent="0.2">
      <c r="A190" s="4">
        <v>1</v>
      </c>
      <c r="B190" s="10" t="s">
        <v>153</v>
      </c>
      <c r="C190" s="6" t="s">
        <v>182</v>
      </c>
      <c r="D190" s="9">
        <v>0.09</v>
      </c>
      <c r="E190" s="18">
        <v>6.3</v>
      </c>
      <c r="F190" s="47">
        <f>ROUND(D190*$F$188,0)</f>
        <v>0</v>
      </c>
      <c r="G190" s="38">
        <f>F190*E190</f>
        <v>0</v>
      </c>
    </row>
    <row r="191" spans="1:7" x14ac:dyDescent="0.2">
      <c r="A191" s="4">
        <v>2</v>
      </c>
      <c r="B191" s="10" t="s">
        <v>154</v>
      </c>
      <c r="C191" s="6" t="s">
        <v>168</v>
      </c>
      <c r="D191" s="9">
        <v>0.01</v>
      </c>
      <c r="E191" s="18">
        <v>6.35</v>
      </c>
      <c r="F191" s="47">
        <f t="shared" ref="F191:F204" si="14">ROUND(D191*$F$188,0)</f>
        <v>0</v>
      </c>
      <c r="G191" s="38">
        <f t="shared" ref="G191:G204" si="15">F191*E191</f>
        <v>0</v>
      </c>
    </row>
    <row r="192" spans="1:7" x14ac:dyDescent="0.2">
      <c r="A192" s="4">
        <v>3</v>
      </c>
      <c r="B192" s="10" t="s">
        <v>155</v>
      </c>
      <c r="C192" s="6" t="s">
        <v>169</v>
      </c>
      <c r="D192" s="9">
        <v>0.01</v>
      </c>
      <c r="E192" s="18">
        <v>4.67</v>
      </c>
      <c r="F192" s="47">
        <f t="shared" si="14"/>
        <v>0</v>
      </c>
      <c r="G192" s="38">
        <f t="shared" si="15"/>
        <v>0</v>
      </c>
    </row>
    <row r="193" spans="1:7" x14ac:dyDescent="0.2">
      <c r="A193" s="4">
        <v>4</v>
      </c>
      <c r="B193" s="10" t="s">
        <v>156</v>
      </c>
      <c r="C193" s="6" t="s">
        <v>170</v>
      </c>
      <c r="D193" s="9">
        <v>0.01</v>
      </c>
      <c r="E193" s="18">
        <v>6.35</v>
      </c>
      <c r="F193" s="47">
        <f t="shared" si="14"/>
        <v>0</v>
      </c>
      <c r="G193" s="38">
        <f t="shared" si="15"/>
        <v>0</v>
      </c>
    </row>
    <row r="194" spans="1:7" x14ac:dyDescent="0.2">
      <c r="A194" s="4">
        <v>5</v>
      </c>
      <c r="B194" s="10" t="s">
        <v>157</v>
      </c>
      <c r="C194" s="6" t="s">
        <v>171</v>
      </c>
      <c r="D194" s="9">
        <v>0.01</v>
      </c>
      <c r="E194" s="18">
        <v>4.67</v>
      </c>
      <c r="F194" s="47">
        <f t="shared" si="14"/>
        <v>0</v>
      </c>
      <c r="G194" s="38">
        <f t="shared" si="15"/>
        <v>0</v>
      </c>
    </row>
    <row r="195" spans="1:7" x14ac:dyDescent="0.2">
      <c r="A195" s="4">
        <v>6</v>
      </c>
      <c r="B195" s="10" t="s">
        <v>158</v>
      </c>
      <c r="C195" s="6" t="s">
        <v>172</v>
      </c>
      <c r="D195" s="9">
        <v>0.01</v>
      </c>
      <c r="E195" s="18">
        <v>4.67</v>
      </c>
      <c r="F195" s="47">
        <f t="shared" si="14"/>
        <v>0</v>
      </c>
      <c r="G195" s="38">
        <f t="shared" si="15"/>
        <v>0</v>
      </c>
    </row>
    <row r="196" spans="1:7" x14ac:dyDescent="0.2">
      <c r="A196" s="4">
        <v>7</v>
      </c>
      <c r="B196" s="10" t="s">
        <v>159</v>
      </c>
      <c r="C196" s="6" t="s">
        <v>173</v>
      </c>
      <c r="D196" s="9">
        <v>0.01</v>
      </c>
      <c r="E196" s="18">
        <v>6.35</v>
      </c>
      <c r="F196" s="47">
        <f t="shared" si="14"/>
        <v>0</v>
      </c>
      <c r="G196" s="38">
        <f t="shared" si="15"/>
        <v>0</v>
      </c>
    </row>
    <row r="197" spans="1:7" x14ac:dyDescent="0.2">
      <c r="A197" s="4">
        <v>8</v>
      </c>
      <c r="B197" s="10" t="s">
        <v>160</v>
      </c>
      <c r="C197" s="6" t="s">
        <v>174</v>
      </c>
      <c r="D197" s="9">
        <v>0.01</v>
      </c>
      <c r="E197" s="18">
        <v>4.67</v>
      </c>
      <c r="F197" s="47">
        <f t="shared" si="14"/>
        <v>0</v>
      </c>
      <c r="G197" s="38">
        <f t="shared" si="15"/>
        <v>0</v>
      </c>
    </row>
    <row r="198" spans="1:7" x14ac:dyDescent="0.2">
      <c r="A198" s="4">
        <v>9</v>
      </c>
      <c r="B198" s="10" t="s">
        <v>161</v>
      </c>
      <c r="C198" s="6" t="s">
        <v>175</v>
      </c>
      <c r="D198" s="9">
        <v>0.21</v>
      </c>
      <c r="E198" s="18">
        <v>6.35</v>
      </c>
      <c r="F198" s="47">
        <f t="shared" si="14"/>
        <v>0</v>
      </c>
      <c r="G198" s="38">
        <f t="shared" si="15"/>
        <v>0</v>
      </c>
    </row>
    <row r="199" spans="1:7" x14ac:dyDescent="0.2">
      <c r="A199" s="4">
        <v>10</v>
      </c>
      <c r="B199" s="10" t="s">
        <v>162</v>
      </c>
      <c r="C199" s="6" t="s">
        <v>176</v>
      </c>
      <c r="D199" s="9">
        <v>0.53</v>
      </c>
      <c r="E199" s="18">
        <v>4.67</v>
      </c>
      <c r="F199" s="47">
        <f t="shared" si="14"/>
        <v>0</v>
      </c>
      <c r="G199" s="38">
        <f t="shared" si="15"/>
        <v>0</v>
      </c>
    </row>
    <row r="200" spans="1:7" x14ac:dyDescent="0.2">
      <c r="A200" s="4">
        <v>11</v>
      </c>
      <c r="B200" s="10" t="s">
        <v>163</v>
      </c>
      <c r="C200" s="6" t="s">
        <v>177</v>
      </c>
      <c r="D200" s="9">
        <v>0.02</v>
      </c>
      <c r="E200" s="18">
        <v>4.67</v>
      </c>
      <c r="F200" s="47">
        <f t="shared" si="14"/>
        <v>0</v>
      </c>
      <c r="G200" s="38">
        <f t="shared" si="15"/>
        <v>0</v>
      </c>
    </row>
    <row r="201" spans="1:7" x14ac:dyDescent="0.2">
      <c r="A201" s="4">
        <v>12</v>
      </c>
      <c r="B201" s="10" t="s">
        <v>164</v>
      </c>
      <c r="C201" s="6" t="s">
        <v>178</v>
      </c>
      <c r="D201" s="9">
        <v>0.05</v>
      </c>
      <c r="E201" s="18">
        <v>6.35</v>
      </c>
      <c r="F201" s="47">
        <f t="shared" si="14"/>
        <v>0</v>
      </c>
      <c r="G201" s="38">
        <f t="shared" si="15"/>
        <v>0</v>
      </c>
    </row>
    <row r="202" spans="1:7" x14ac:dyDescent="0.2">
      <c r="A202" s="4">
        <v>13</v>
      </c>
      <c r="B202" s="10" t="s">
        <v>165</v>
      </c>
      <c r="C202" s="6" t="s">
        <v>179</v>
      </c>
      <c r="D202" s="9">
        <v>0.01</v>
      </c>
      <c r="E202" s="18">
        <v>4.67</v>
      </c>
      <c r="F202" s="47">
        <f t="shared" si="14"/>
        <v>0</v>
      </c>
      <c r="G202" s="38">
        <f t="shared" si="15"/>
        <v>0</v>
      </c>
    </row>
    <row r="203" spans="1:7" x14ac:dyDescent="0.2">
      <c r="A203" s="4">
        <v>14</v>
      </c>
      <c r="B203" s="10" t="s">
        <v>166</v>
      </c>
      <c r="C203" s="6" t="s">
        <v>180</v>
      </c>
      <c r="D203" s="9">
        <v>0.01</v>
      </c>
      <c r="E203" s="18">
        <v>6.35</v>
      </c>
      <c r="F203" s="47">
        <f t="shared" si="14"/>
        <v>0</v>
      </c>
      <c r="G203" s="38">
        <f t="shared" si="15"/>
        <v>0</v>
      </c>
    </row>
    <row r="204" spans="1:7" ht="13.5" customHeight="1" x14ac:dyDescent="0.2">
      <c r="A204" s="4">
        <v>15</v>
      </c>
      <c r="B204" s="10" t="s">
        <v>167</v>
      </c>
      <c r="C204" s="6" t="s">
        <v>181</v>
      </c>
      <c r="D204" s="9">
        <v>0.01</v>
      </c>
      <c r="E204" s="18">
        <v>6.35</v>
      </c>
      <c r="F204" s="47">
        <f t="shared" si="14"/>
        <v>0</v>
      </c>
      <c r="G204" s="38">
        <f t="shared" si="15"/>
        <v>0</v>
      </c>
    </row>
    <row r="205" spans="1:7" ht="12.75" thickBot="1" x14ac:dyDescent="0.25">
      <c r="A205" s="110" t="s">
        <v>2</v>
      </c>
      <c r="B205" s="111"/>
      <c r="C205" s="111"/>
      <c r="D205" s="111"/>
      <c r="E205" s="111"/>
      <c r="F205" s="49">
        <f>SUM(F190:F204)</f>
        <v>0</v>
      </c>
      <c r="G205" s="50">
        <f>SUM(G190:G204)</f>
        <v>0</v>
      </c>
    </row>
    <row r="207" spans="1:7" ht="12.75" thickBot="1" x14ac:dyDescent="0.25"/>
    <row r="208" spans="1:7" x14ac:dyDescent="0.2">
      <c r="A208" s="90" t="s">
        <v>256</v>
      </c>
      <c r="B208" s="91"/>
      <c r="C208" s="91"/>
      <c r="D208" s="91"/>
      <c r="E208" s="91"/>
      <c r="F208" s="91"/>
      <c r="G208" s="92"/>
    </row>
    <row r="209" spans="1:7" x14ac:dyDescent="0.2">
      <c r="A209" s="93" t="s">
        <v>3</v>
      </c>
      <c r="B209" s="94"/>
      <c r="C209" s="94"/>
      <c r="D209" s="94"/>
      <c r="E209" s="94"/>
      <c r="F209" s="12">
        <v>700</v>
      </c>
      <c r="G209" s="95"/>
    </row>
    <row r="210" spans="1:7" x14ac:dyDescent="0.2">
      <c r="A210" s="104" t="s">
        <v>291</v>
      </c>
      <c r="B210" s="105"/>
      <c r="C210" s="105"/>
      <c r="D210" s="105"/>
      <c r="E210" s="106"/>
      <c r="F210" s="23"/>
      <c r="G210" s="95"/>
    </row>
    <row r="211" spans="1:7" ht="24" x14ac:dyDescent="0.2">
      <c r="A211" s="21" t="s">
        <v>40</v>
      </c>
      <c r="B211" s="11" t="s">
        <v>1</v>
      </c>
      <c r="C211" s="16" t="s">
        <v>0</v>
      </c>
      <c r="D211" s="20" t="s">
        <v>38</v>
      </c>
      <c r="E211" s="20" t="s">
        <v>39</v>
      </c>
      <c r="F211" s="20" t="s">
        <v>41</v>
      </c>
      <c r="G211" s="17" t="s">
        <v>44</v>
      </c>
    </row>
    <row r="212" spans="1:7" x14ac:dyDescent="0.2">
      <c r="A212" s="4">
        <v>1</v>
      </c>
      <c r="B212" s="10" t="s">
        <v>183</v>
      </c>
      <c r="C212" s="29" t="s">
        <v>261</v>
      </c>
      <c r="D212" s="9">
        <v>0.5</v>
      </c>
      <c r="E212" s="18">
        <v>10</v>
      </c>
      <c r="F212" s="14">
        <f>ROUND(D212*$F$210,0)</f>
        <v>0</v>
      </c>
      <c r="G212" s="38">
        <f>F212*E212</f>
        <v>0</v>
      </c>
    </row>
    <row r="213" spans="1:7" x14ac:dyDescent="0.2">
      <c r="A213" s="4">
        <v>2</v>
      </c>
      <c r="B213" s="10" t="s">
        <v>257</v>
      </c>
      <c r="C213" s="6" t="s">
        <v>262</v>
      </c>
      <c r="D213" s="9">
        <v>0.34</v>
      </c>
      <c r="E213" s="18">
        <v>25.31</v>
      </c>
      <c r="F213" s="14">
        <f t="shared" ref="F213:F216" si="16">ROUND(D213*$F$210,0)</f>
        <v>0</v>
      </c>
      <c r="G213" s="38">
        <f t="shared" ref="G213:G216" si="17">F213*E213</f>
        <v>0</v>
      </c>
    </row>
    <row r="214" spans="1:7" x14ac:dyDescent="0.2">
      <c r="A214" s="4">
        <v>3</v>
      </c>
      <c r="B214" s="10" t="s">
        <v>258</v>
      </c>
      <c r="C214" s="6" t="s">
        <v>263</v>
      </c>
      <c r="D214" s="9">
        <v>0.02</v>
      </c>
      <c r="E214" s="18">
        <v>11</v>
      </c>
      <c r="F214" s="14">
        <f t="shared" si="16"/>
        <v>0</v>
      </c>
      <c r="G214" s="38">
        <f t="shared" si="17"/>
        <v>0</v>
      </c>
    </row>
    <row r="215" spans="1:7" x14ac:dyDescent="0.2">
      <c r="A215" s="4">
        <v>4</v>
      </c>
      <c r="B215" s="10" t="s">
        <v>259</v>
      </c>
      <c r="C215" s="6" t="s">
        <v>264</v>
      </c>
      <c r="D215" s="9">
        <v>0.11</v>
      </c>
      <c r="E215" s="18">
        <v>22.21</v>
      </c>
      <c r="F215" s="14">
        <f t="shared" si="16"/>
        <v>0</v>
      </c>
      <c r="G215" s="38">
        <f t="shared" si="17"/>
        <v>0</v>
      </c>
    </row>
    <row r="216" spans="1:7" ht="13.5" customHeight="1" x14ac:dyDescent="0.2">
      <c r="A216" s="4">
        <v>5</v>
      </c>
      <c r="B216" s="10" t="s">
        <v>260</v>
      </c>
      <c r="C216" s="6" t="s">
        <v>265</v>
      </c>
      <c r="D216" s="9">
        <v>0.03</v>
      </c>
      <c r="E216" s="36">
        <v>27.32</v>
      </c>
      <c r="F216" s="14">
        <f t="shared" si="16"/>
        <v>0</v>
      </c>
      <c r="G216" s="38">
        <f t="shared" si="17"/>
        <v>0</v>
      </c>
    </row>
    <row r="217" spans="1:7" ht="12.75" thickBot="1" x14ac:dyDescent="0.25">
      <c r="A217" s="107" t="s">
        <v>2</v>
      </c>
      <c r="B217" s="108"/>
      <c r="C217" s="108"/>
      <c r="D217" s="108"/>
      <c r="E217" s="109"/>
      <c r="F217" s="22">
        <f>SUM(F212:F216)</f>
        <v>0</v>
      </c>
      <c r="G217" s="26">
        <f>SUM(G212:G216)</f>
        <v>0</v>
      </c>
    </row>
    <row r="220" spans="1:7" ht="12.75" thickBot="1" x14ac:dyDescent="0.25"/>
    <row r="221" spans="1:7" x14ac:dyDescent="0.2">
      <c r="A221" s="90" t="s">
        <v>480</v>
      </c>
      <c r="B221" s="91"/>
      <c r="C221" s="91"/>
      <c r="D221" s="91"/>
      <c r="E221" s="91"/>
      <c r="F221" s="91"/>
      <c r="G221" s="92"/>
    </row>
    <row r="222" spans="1:7" x14ac:dyDescent="0.2">
      <c r="A222" s="93" t="s">
        <v>3</v>
      </c>
      <c r="B222" s="94"/>
      <c r="C222" s="94"/>
      <c r="D222" s="94"/>
      <c r="E222" s="94"/>
      <c r="F222" s="12">
        <v>160</v>
      </c>
      <c r="G222" s="95"/>
    </row>
    <row r="223" spans="1:7" x14ac:dyDescent="0.2">
      <c r="A223" s="104" t="s">
        <v>292</v>
      </c>
      <c r="B223" s="105"/>
      <c r="C223" s="105"/>
      <c r="D223" s="105"/>
      <c r="E223" s="106"/>
      <c r="F223" s="23"/>
      <c r="G223" s="95"/>
    </row>
    <row r="224" spans="1:7" ht="24" x14ac:dyDescent="0.2">
      <c r="A224" s="21" t="s">
        <v>40</v>
      </c>
      <c r="B224" s="11" t="s">
        <v>1</v>
      </c>
      <c r="C224" s="16" t="s">
        <v>0</v>
      </c>
      <c r="D224" s="20" t="s">
        <v>38</v>
      </c>
      <c r="E224" s="20" t="s">
        <v>39</v>
      </c>
      <c r="F224" s="20" t="s">
        <v>41</v>
      </c>
      <c r="G224" s="17" t="s">
        <v>44</v>
      </c>
    </row>
    <row r="225" spans="1:10" x14ac:dyDescent="0.2">
      <c r="A225" s="4">
        <v>2</v>
      </c>
      <c r="B225" s="10" t="s">
        <v>271</v>
      </c>
      <c r="C225" s="3" t="s">
        <v>267</v>
      </c>
      <c r="D225" s="9">
        <v>0.05</v>
      </c>
      <c r="E225" s="18">
        <v>52.11</v>
      </c>
      <c r="F225" s="14">
        <f t="shared" ref="F225:F244" si="18">ROUND(D225*$F$223,0)</f>
        <v>0</v>
      </c>
      <c r="G225" s="38">
        <f t="shared" ref="G225:G244" si="19">F225*E225</f>
        <v>0</v>
      </c>
      <c r="J225" s="63"/>
    </row>
    <row r="226" spans="1:10" x14ac:dyDescent="0.2">
      <c r="A226" s="4">
        <v>3</v>
      </c>
      <c r="B226" s="10" t="s">
        <v>272</v>
      </c>
      <c r="C226" s="3" t="s">
        <v>268</v>
      </c>
      <c r="D226" s="9">
        <v>0.05</v>
      </c>
      <c r="E226" s="18">
        <v>57.4</v>
      </c>
      <c r="F226" s="14">
        <f t="shared" si="18"/>
        <v>0</v>
      </c>
      <c r="G226" s="38">
        <f t="shared" si="19"/>
        <v>0</v>
      </c>
      <c r="J226" s="63"/>
    </row>
    <row r="227" spans="1:10" x14ac:dyDescent="0.2">
      <c r="A227" s="4">
        <v>6</v>
      </c>
      <c r="B227" s="10" t="s">
        <v>441</v>
      </c>
      <c r="C227" s="6" t="s">
        <v>442</v>
      </c>
      <c r="D227" s="9">
        <v>0.05</v>
      </c>
      <c r="E227" s="18">
        <v>35.22</v>
      </c>
      <c r="F227" s="14">
        <f t="shared" si="18"/>
        <v>0</v>
      </c>
      <c r="G227" s="38">
        <f t="shared" si="19"/>
        <v>0</v>
      </c>
      <c r="J227" s="63"/>
    </row>
    <row r="228" spans="1:10" x14ac:dyDescent="0.2">
      <c r="A228" s="4">
        <v>7</v>
      </c>
      <c r="B228" s="10" t="s">
        <v>443</v>
      </c>
      <c r="C228" s="6" t="s">
        <v>444</v>
      </c>
      <c r="D228" s="9">
        <v>0.05</v>
      </c>
      <c r="E228" s="18">
        <v>47.59</v>
      </c>
      <c r="F228" s="14">
        <f t="shared" si="18"/>
        <v>0</v>
      </c>
      <c r="G228" s="38">
        <f t="shared" si="19"/>
        <v>0</v>
      </c>
      <c r="J228" s="63"/>
    </row>
    <row r="229" spans="1:10" x14ac:dyDescent="0.2">
      <c r="A229" s="4">
        <v>8</v>
      </c>
      <c r="B229" s="10" t="s">
        <v>445</v>
      </c>
      <c r="C229" s="6" t="s">
        <v>446</v>
      </c>
      <c r="D229" s="9">
        <v>0.05</v>
      </c>
      <c r="E229" s="18">
        <v>48.09</v>
      </c>
      <c r="F229" s="14">
        <f t="shared" si="18"/>
        <v>0</v>
      </c>
      <c r="G229" s="38">
        <f t="shared" si="19"/>
        <v>0</v>
      </c>
      <c r="J229" s="63"/>
    </row>
    <row r="230" spans="1:10" x14ac:dyDescent="0.2">
      <c r="A230" s="4">
        <v>9</v>
      </c>
      <c r="B230" s="10" t="s">
        <v>447</v>
      </c>
      <c r="C230" s="6" t="s">
        <v>448</v>
      </c>
      <c r="D230" s="9">
        <v>0.05</v>
      </c>
      <c r="E230" s="18">
        <v>45.34</v>
      </c>
      <c r="F230" s="14">
        <f t="shared" si="18"/>
        <v>0</v>
      </c>
      <c r="G230" s="38">
        <f t="shared" si="19"/>
        <v>0</v>
      </c>
      <c r="J230" s="63"/>
    </row>
    <row r="231" spans="1:10" x14ac:dyDescent="0.2">
      <c r="A231" s="4">
        <v>10</v>
      </c>
      <c r="B231" s="10" t="s">
        <v>339</v>
      </c>
      <c r="C231" s="6" t="s">
        <v>340</v>
      </c>
      <c r="D231" s="9">
        <v>0.05</v>
      </c>
      <c r="E231" s="18">
        <v>118.6</v>
      </c>
      <c r="F231" s="14">
        <f t="shared" si="18"/>
        <v>0</v>
      </c>
      <c r="G231" s="38">
        <f t="shared" si="19"/>
        <v>0</v>
      </c>
      <c r="J231" s="63"/>
    </row>
    <row r="232" spans="1:10" ht="12.75" x14ac:dyDescent="0.2">
      <c r="A232" s="4">
        <v>11</v>
      </c>
      <c r="B232" s="10" t="s">
        <v>299</v>
      </c>
      <c r="C232" s="6" t="s">
        <v>300</v>
      </c>
      <c r="D232" s="9">
        <v>0.05</v>
      </c>
      <c r="E232" s="18">
        <v>48.85</v>
      </c>
      <c r="F232" s="14">
        <f t="shared" si="18"/>
        <v>0</v>
      </c>
      <c r="G232" s="38">
        <f t="shared" si="19"/>
        <v>0</v>
      </c>
      <c r="H232" s="62"/>
      <c r="J232" s="63"/>
    </row>
    <row r="233" spans="1:10" ht="12.75" x14ac:dyDescent="0.2">
      <c r="A233" s="4">
        <v>12</v>
      </c>
      <c r="B233" s="10" t="s">
        <v>301</v>
      </c>
      <c r="C233" s="6" t="s">
        <v>302</v>
      </c>
      <c r="D233" s="9">
        <v>0.05</v>
      </c>
      <c r="E233" s="18">
        <v>27.32</v>
      </c>
      <c r="F233" s="14">
        <f t="shared" si="18"/>
        <v>0</v>
      </c>
      <c r="G233" s="38">
        <f t="shared" si="19"/>
        <v>0</v>
      </c>
      <c r="H233" s="62"/>
      <c r="J233" s="63"/>
    </row>
    <row r="234" spans="1:10" ht="12.75" x14ac:dyDescent="0.2">
      <c r="A234" s="4">
        <v>13</v>
      </c>
      <c r="B234" s="10" t="s">
        <v>335</v>
      </c>
      <c r="C234" s="6" t="s">
        <v>336</v>
      </c>
      <c r="D234" s="9">
        <v>0.05</v>
      </c>
      <c r="E234" s="18">
        <v>48.85</v>
      </c>
      <c r="F234" s="14">
        <f t="shared" si="18"/>
        <v>0</v>
      </c>
      <c r="G234" s="38">
        <f t="shared" si="19"/>
        <v>0</v>
      </c>
      <c r="H234" s="62"/>
      <c r="J234" s="63"/>
    </row>
    <row r="235" spans="1:10" ht="12.75" x14ac:dyDescent="0.2">
      <c r="A235" s="4">
        <v>14</v>
      </c>
      <c r="B235" s="10" t="s">
        <v>363</v>
      </c>
      <c r="C235" s="6" t="s">
        <v>364</v>
      </c>
      <c r="D235" s="9">
        <v>0.05</v>
      </c>
      <c r="E235" s="18">
        <v>110.41</v>
      </c>
      <c r="F235" s="14">
        <f t="shared" si="18"/>
        <v>0</v>
      </c>
      <c r="G235" s="38">
        <f t="shared" si="19"/>
        <v>0</v>
      </c>
      <c r="H235" s="62"/>
      <c r="J235" s="63"/>
    </row>
    <row r="236" spans="1:10" ht="12.75" x14ac:dyDescent="0.2">
      <c r="A236" s="4">
        <v>15</v>
      </c>
      <c r="B236" s="10" t="s">
        <v>365</v>
      </c>
      <c r="C236" s="6" t="s">
        <v>366</v>
      </c>
      <c r="D236" s="9">
        <v>0.05</v>
      </c>
      <c r="E236" s="18">
        <v>57.16</v>
      </c>
      <c r="F236" s="14">
        <f t="shared" si="18"/>
        <v>0</v>
      </c>
      <c r="G236" s="38">
        <f t="shared" si="19"/>
        <v>0</v>
      </c>
      <c r="H236" s="62"/>
      <c r="J236" s="63"/>
    </row>
    <row r="237" spans="1:10" ht="12.75" x14ac:dyDescent="0.2">
      <c r="A237" s="4">
        <v>16</v>
      </c>
      <c r="B237" s="10" t="s">
        <v>417</v>
      </c>
      <c r="C237" s="6" t="s">
        <v>418</v>
      </c>
      <c r="D237" s="9">
        <v>0.05</v>
      </c>
      <c r="E237" s="18">
        <v>47.76</v>
      </c>
      <c r="F237" s="14">
        <f t="shared" si="18"/>
        <v>0</v>
      </c>
      <c r="G237" s="38">
        <f t="shared" si="19"/>
        <v>0</v>
      </c>
      <c r="H237" s="62"/>
      <c r="J237" s="63"/>
    </row>
    <row r="238" spans="1:10" ht="12.75" x14ac:dyDescent="0.2">
      <c r="A238" s="4">
        <v>17</v>
      </c>
      <c r="B238" s="10" t="s">
        <v>419</v>
      </c>
      <c r="C238" s="6" t="s">
        <v>420</v>
      </c>
      <c r="D238" s="9">
        <v>0.05</v>
      </c>
      <c r="E238" s="18">
        <v>32.61</v>
      </c>
      <c r="F238" s="14">
        <f t="shared" si="18"/>
        <v>0</v>
      </c>
      <c r="G238" s="38">
        <f t="shared" si="19"/>
        <v>0</v>
      </c>
      <c r="H238" s="62"/>
      <c r="J238" s="63"/>
    </row>
    <row r="239" spans="1:10" ht="12.75" x14ac:dyDescent="0.2">
      <c r="A239" s="4">
        <v>18</v>
      </c>
      <c r="B239" s="10" t="s">
        <v>421</v>
      </c>
      <c r="C239" s="6" t="s">
        <v>422</v>
      </c>
      <c r="D239" s="9">
        <v>0.05</v>
      </c>
      <c r="E239" s="18">
        <v>32.61</v>
      </c>
      <c r="F239" s="14">
        <f t="shared" si="18"/>
        <v>0</v>
      </c>
      <c r="G239" s="38">
        <f t="shared" si="19"/>
        <v>0</v>
      </c>
      <c r="H239" s="62"/>
      <c r="J239" s="63"/>
    </row>
    <row r="240" spans="1:10" ht="12.75" x14ac:dyDescent="0.2">
      <c r="A240" s="4">
        <v>19</v>
      </c>
      <c r="B240" s="10" t="s">
        <v>423</v>
      </c>
      <c r="C240" s="6" t="s">
        <v>424</v>
      </c>
      <c r="D240" s="9">
        <v>0.05</v>
      </c>
      <c r="E240" s="18">
        <v>34.520000000000003</v>
      </c>
      <c r="F240" s="14">
        <f t="shared" si="18"/>
        <v>0</v>
      </c>
      <c r="G240" s="38">
        <f t="shared" si="19"/>
        <v>0</v>
      </c>
      <c r="H240" s="62"/>
      <c r="J240" s="63"/>
    </row>
    <row r="241" spans="1:10" ht="12.75" x14ac:dyDescent="0.2">
      <c r="A241" s="4">
        <v>20</v>
      </c>
      <c r="B241" s="10" t="s">
        <v>425</v>
      </c>
      <c r="C241" s="6" t="s">
        <v>426</v>
      </c>
      <c r="D241" s="9">
        <v>0.05</v>
      </c>
      <c r="E241" s="18">
        <v>45.34</v>
      </c>
      <c r="F241" s="14">
        <f t="shared" si="18"/>
        <v>0</v>
      </c>
      <c r="G241" s="38">
        <f t="shared" si="19"/>
        <v>0</v>
      </c>
      <c r="H241" s="62"/>
      <c r="J241" s="63"/>
    </row>
    <row r="242" spans="1:10" ht="12.75" x14ac:dyDescent="0.2">
      <c r="A242" s="4">
        <v>21</v>
      </c>
      <c r="B242" s="10" t="s">
        <v>427</v>
      </c>
      <c r="C242" s="6" t="s">
        <v>428</v>
      </c>
      <c r="D242" s="9">
        <v>0.05</v>
      </c>
      <c r="E242" s="18">
        <v>45.34</v>
      </c>
      <c r="F242" s="14">
        <f t="shared" si="18"/>
        <v>0</v>
      </c>
      <c r="G242" s="38">
        <f t="shared" si="19"/>
        <v>0</v>
      </c>
      <c r="H242" s="62"/>
      <c r="J242" s="63"/>
    </row>
    <row r="243" spans="1:10" ht="12.75" x14ac:dyDescent="0.2">
      <c r="A243" s="4">
        <v>22</v>
      </c>
      <c r="B243" s="10" t="s">
        <v>429</v>
      </c>
      <c r="C243" s="6" t="s">
        <v>430</v>
      </c>
      <c r="D243" s="9">
        <v>0.05</v>
      </c>
      <c r="E243" s="18">
        <v>73.150000000000006</v>
      </c>
      <c r="F243" s="14">
        <f t="shared" si="18"/>
        <v>0</v>
      </c>
      <c r="G243" s="38">
        <f t="shared" si="19"/>
        <v>0</v>
      </c>
      <c r="H243" s="62"/>
      <c r="J243" s="63"/>
    </row>
    <row r="244" spans="1:10" ht="12.75" x14ac:dyDescent="0.2">
      <c r="A244" s="4">
        <v>23</v>
      </c>
      <c r="B244" s="10" t="s">
        <v>431</v>
      </c>
      <c r="C244" s="6" t="s">
        <v>432</v>
      </c>
      <c r="D244" s="9">
        <v>0.05</v>
      </c>
      <c r="E244" s="18">
        <v>52.11</v>
      </c>
      <c r="F244" s="14">
        <f t="shared" si="18"/>
        <v>0</v>
      </c>
      <c r="G244" s="38">
        <f t="shared" si="19"/>
        <v>0</v>
      </c>
      <c r="H244" s="62"/>
      <c r="J244" s="63"/>
    </row>
    <row r="245" spans="1:10" ht="13.5" thickBot="1" x14ac:dyDescent="0.25">
      <c r="A245" s="107" t="s">
        <v>2</v>
      </c>
      <c r="B245" s="108"/>
      <c r="C245" s="108"/>
      <c r="D245" s="108"/>
      <c r="E245" s="109"/>
      <c r="F245" s="22">
        <f>SUM(F225:F244)</f>
        <v>0</v>
      </c>
      <c r="G245" s="26">
        <f>SUM(G225:G244)</f>
        <v>0</v>
      </c>
      <c r="H245" s="62"/>
    </row>
    <row r="246" spans="1:10" ht="13.5" thickBot="1" x14ac:dyDescent="0.25">
      <c r="F246" s="62"/>
      <c r="G246" s="62"/>
      <c r="H246" s="62"/>
    </row>
    <row r="247" spans="1:10" x14ac:dyDescent="0.2">
      <c r="A247" s="90" t="s">
        <v>485</v>
      </c>
      <c r="B247" s="91"/>
      <c r="C247" s="91"/>
      <c r="D247" s="91"/>
      <c r="E247" s="91"/>
      <c r="F247" s="91"/>
      <c r="G247" s="92"/>
    </row>
    <row r="248" spans="1:10" x14ac:dyDescent="0.2">
      <c r="A248" s="93" t="s">
        <v>3</v>
      </c>
      <c r="B248" s="94"/>
      <c r="C248" s="94"/>
      <c r="D248" s="94"/>
      <c r="E248" s="94"/>
      <c r="F248" s="12">
        <v>280</v>
      </c>
      <c r="G248" s="95"/>
    </row>
    <row r="249" spans="1:10" x14ac:dyDescent="0.2">
      <c r="A249" s="104" t="s">
        <v>292</v>
      </c>
      <c r="B249" s="105"/>
      <c r="C249" s="105"/>
      <c r="D249" s="105"/>
      <c r="E249" s="106"/>
      <c r="F249" s="23"/>
      <c r="G249" s="95"/>
    </row>
    <row r="250" spans="1:10" ht="24" x14ac:dyDescent="0.2">
      <c r="A250" s="21" t="s">
        <v>40</v>
      </c>
      <c r="B250" s="11" t="s">
        <v>1</v>
      </c>
      <c r="C250" s="16" t="s">
        <v>0</v>
      </c>
      <c r="D250" s="20" t="s">
        <v>38</v>
      </c>
      <c r="E250" s="20" t="s">
        <v>39</v>
      </c>
      <c r="F250" s="20" t="s">
        <v>41</v>
      </c>
      <c r="G250" s="17" t="s">
        <v>44</v>
      </c>
    </row>
    <row r="251" spans="1:10" x14ac:dyDescent="0.2">
      <c r="A251" s="4">
        <v>1</v>
      </c>
      <c r="B251" s="10" t="s">
        <v>273</v>
      </c>
      <c r="C251" s="6" t="s">
        <v>269</v>
      </c>
      <c r="D251" s="9">
        <v>0.05</v>
      </c>
      <c r="E251" s="18">
        <v>22.5</v>
      </c>
      <c r="F251" s="14">
        <f>ROUND(D251*$F$249,0)</f>
        <v>0</v>
      </c>
      <c r="G251" s="38">
        <f t="shared" ref="G251:G252" si="20">F251*E251</f>
        <v>0</v>
      </c>
      <c r="J251" s="28"/>
    </row>
    <row r="252" spans="1:10" x14ac:dyDescent="0.2">
      <c r="A252" s="4">
        <v>2</v>
      </c>
      <c r="B252" s="10" t="s">
        <v>274</v>
      </c>
      <c r="C252" s="6" t="s">
        <v>275</v>
      </c>
      <c r="D252" s="9">
        <v>0.95</v>
      </c>
      <c r="E252" s="18">
        <v>45</v>
      </c>
      <c r="F252" s="14">
        <f>ROUND(D252*$F$249,0)</f>
        <v>0</v>
      </c>
      <c r="G252" s="38">
        <f t="shared" si="20"/>
        <v>0</v>
      </c>
      <c r="J252" s="28"/>
    </row>
    <row r="253" spans="1:10" ht="13.5" thickBot="1" x14ac:dyDescent="0.25">
      <c r="A253" s="107" t="s">
        <v>2</v>
      </c>
      <c r="B253" s="108"/>
      <c r="C253" s="108"/>
      <c r="D253" s="108"/>
      <c r="E253" s="109"/>
      <c r="F253" s="22">
        <f>SUM(F251:F252)</f>
        <v>0</v>
      </c>
      <c r="G253" s="26">
        <f>SUM(G251:G252)</f>
        <v>0</v>
      </c>
      <c r="H253" s="62"/>
      <c r="J253" s="28"/>
    </row>
    <row r="254" spans="1:10" ht="13.5" thickBot="1" x14ac:dyDescent="0.25">
      <c r="F254" s="62"/>
      <c r="G254" s="62"/>
      <c r="H254" s="62"/>
      <c r="J254" s="28"/>
    </row>
    <row r="255" spans="1:10" x14ac:dyDescent="0.2">
      <c r="A255" s="90" t="s">
        <v>486</v>
      </c>
      <c r="B255" s="91"/>
      <c r="C255" s="91"/>
      <c r="D255" s="91"/>
      <c r="E255" s="91"/>
      <c r="F255" s="91"/>
      <c r="G255" s="92"/>
      <c r="J255" s="28"/>
    </row>
    <row r="256" spans="1:10" x14ac:dyDescent="0.2">
      <c r="A256" s="93" t="s">
        <v>3</v>
      </c>
      <c r="B256" s="94"/>
      <c r="C256" s="94"/>
      <c r="D256" s="94"/>
      <c r="E256" s="94"/>
      <c r="F256" s="12">
        <v>150</v>
      </c>
      <c r="G256" s="95"/>
      <c r="J256" s="28"/>
    </row>
    <row r="257" spans="1:10" x14ac:dyDescent="0.2">
      <c r="A257" s="104" t="s">
        <v>292</v>
      </c>
      <c r="B257" s="105"/>
      <c r="C257" s="105"/>
      <c r="D257" s="105"/>
      <c r="E257" s="106"/>
      <c r="F257" s="23"/>
      <c r="G257" s="95"/>
      <c r="J257" s="28"/>
    </row>
    <row r="258" spans="1:10" ht="24" x14ac:dyDescent="0.2">
      <c r="A258" s="21" t="s">
        <v>40</v>
      </c>
      <c r="B258" s="11" t="s">
        <v>1</v>
      </c>
      <c r="C258" s="16" t="s">
        <v>0</v>
      </c>
      <c r="D258" s="20" t="s">
        <v>38</v>
      </c>
      <c r="E258" s="20" t="s">
        <v>39</v>
      </c>
      <c r="F258" s="20" t="s">
        <v>41</v>
      </c>
      <c r="G258" s="17" t="s">
        <v>44</v>
      </c>
      <c r="J258" s="28"/>
    </row>
    <row r="259" spans="1:10" x14ac:dyDescent="0.2">
      <c r="A259" s="4">
        <v>1</v>
      </c>
      <c r="B259" s="10" t="s">
        <v>270</v>
      </c>
      <c r="C259" s="3" t="s">
        <v>266</v>
      </c>
      <c r="D259" s="9">
        <v>1</v>
      </c>
      <c r="E259" s="18">
        <v>55.1</v>
      </c>
      <c r="F259" s="14">
        <f>ROUND(D259*F257,0)</f>
        <v>0</v>
      </c>
      <c r="G259" s="38">
        <f>F259*E259</f>
        <v>0</v>
      </c>
      <c r="J259" s="28"/>
    </row>
    <row r="260" spans="1:10" ht="12.75" thickBot="1" x14ac:dyDescent="0.25">
      <c r="A260" s="107" t="s">
        <v>2</v>
      </c>
      <c r="B260" s="108"/>
      <c r="C260" s="108"/>
      <c r="D260" s="108"/>
      <c r="E260" s="109"/>
      <c r="F260" s="22">
        <f>SUM(F258:F259)</f>
        <v>0</v>
      </c>
      <c r="G260" s="26">
        <f>SUM(G258:G259)</f>
        <v>0</v>
      </c>
      <c r="J260" s="28"/>
    </row>
    <row r="261" spans="1:10" ht="12.75" thickBot="1" x14ac:dyDescent="0.25">
      <c r="A261" s="74"/>
      <c r="B261" s="75"/>
      <c r="C261" s="76"/>
      <c r="D261" s="77"/>
      <c r="E261" s="78"/>
      <c r="F261" s="79"/>
      <c r="G261" s="80"/>
      <c r="J261" s="28"/>
    </row>
    <row r="262" spans="1:10" ht="12.75" x14ac:dyDescent="0.2">
      <c r="A262" s="96" t="s">
        <v>479</v>
      </c>
      <c r="B262" s="97"/>
      <c r="C262" s="97"/>
      <c r="D262" s="97"/>
      <c r="E262" s="97"/>
      <c r="F262" s="97"/>
      <c r="G262" s="98"/>
      <c r="H262" s="62"/>
      <c r="J262" s="28"/>
    </row>
    <row r="263" spans="1:10" ht="12.75" x14ac:dyDescent="0.2">
      <c r="A263" s="99" t="s">
        <v>3</v>
      </c>
      <c r="B263" s="100"/>
      <c r="C263" s="100"/>
      <c r="D263" s="100"/>
      <c r="E263" s="101"/>
      <c r="F263" s="12">
        <v>500</v>
      </c>
      <c r="G263" s="102"/>
      <c r="H263" s="62"/>
      <c r="J263" s="28"/>
    </row>
    <row r="264" spans="1:10" ht="12.75" x14ac:dyDescent="0.2">
      <c r="A264" s="104" t="s">
        <v>484</v>
      </c>
      <c r="B264" s="105"/>
      <c r="C264" s="105"/>
      <c r="D264" s="105"/>
      <c r="E264" s="106"/>
      <c r="F264" s="23"/>
      <c r="G264" s="103"/>
      <c r="H264" s="62"/>
      <c r="J264" s="28"/>
    </row>
    <row r="265" spans="1:10" ht="24" x14ac:dyDescent="0.2">
      <c r="A265" s="21" t="s">
        <v>40</v>
      </c>
      <c r="B265" s="11" t="s">
        <v>1</v>
      </c>
      <c r="C265" s="16" t="s">
        <v>0</v>
      </c>
      <c r="D265" s="20" t="s">
        <v>38</v>
      </c>
      <c r="E265" s="20" t="s">
        <v>39</v>
      </c>
      <c r="F265" s="20" t="s">
        <v>41</v>
      </c>
      <c r="G265" s="17" t="s">
        <v>44</v>
      </c>
      <c r="H265" s="62"/>
      <c r="J265" s="28"/>
    </row>
    <row r="266" spans="1:10" ht="12.75" x14ac:dyDescent="0.2">
      <c r="A266" s="4">
        <v>1</v>
      </c>
      <c r="B266" s="10" t="s">
        <v>303</v>
      </c>
      <c r="C266" s="6" t="s">
        <v>304</v>
      </c>
      <c r="D266" s="5">
        <v>4.0000000000000001E-3</v>
      </c>
      <c r="E266" s="18">
        <v>8.3800000000000008</v>
      </c>
      <c r="F266" s="14">
        <f>ROUND(D266*$F$264,0)</f>
        <v>0</v>
      </c>
      <c r="G266" s="38">
        <f t="shared" ref="G266:G329" si="21">F266*E266</f>
        <v>0</v>
      </c>
      <c r="H266" s="62"/>
      <c r="J266" s="28"/>
    </row>
    <row r="267" spans="1:10" ht="12.75" x14ac:dyDescent="0.2">
      <c r="A267" s="4">
        <v>2</v>
      </c>
      <c r="B267" s="10" t="s">
        <v>305</v>
      </c>
      <c r="C267" s="6" t="s">
        <v>306</v>
      </c>
      <c r="D267" s="5">
        <v>0.01</v>
      </c>
      <c r="E267" s="18">
        <v>6.96</v>
      </c>
      <c r="F267" s="14">
        <f t="shared" ref="F267:F330" si="22">ROUND(D267*$F$264,0)</f>
        <v>0</v>
      </c>
      <c r="G267" s="38">
        <f t="shared" si="21"/>
        <v>0</v>
      </c>
      <c r="H267" s="62"/>
      <c r="J267" s="28"/>
    </row>
    <row r="268" spans="1:10" ht="12.75" x14ac:dyDescent="0.2">
      <c r="A268" s="4">
        <v>3</v>
      </c>
      <c r="B268" s="10" t="s">
        <v>307</v>
      </c>
      <c r="C268" s="6" t="s">
        <v>308</v>
      </c>
      <c r="D268" s="5">
        <v>4.0000000000000001E-3</v>
      </c>
      <c r="E268" s="18">
        <v>8.3800000000000008</v>
      </c>
      <c r="F268" s="14">
        <f t="shared" si="22"/>
        <v>0</v>
      </c>
      <c r="G268" s="38">
        <f t="shared" si="21"/>
        <v>0</v>
      </c>
      <c r="H268" s="62"/>
      <c r="J268" s="28"/>
    </row>
    <row r="269" spans="1:10" ht="12.75" x14ac:dyDescent="0.2">
      <c r="A269" s="4">
        <v>4</v>
      </c>
      <c r="B269" s="10" t="s">
        <v>309</v>
      </c>
      <c r="C269" s="6" t="s">
        <v>310</v>
      </c>
      <c r="D269" s="5">
        <v>4.0000000000000001E-3</v>
      </c>
      <c r="E269" s="18">
        <v>6.88</v>
      </c>
      <c r="F269" s="14">
        <f t="shared" si="22"/>
        <v>0</v>
      </c>
      <c r="G269" s="38">
        <f t="shared" si="21"/>
        <v>0</v>
      </c>
      <c r="H269" s="62"/>
      <c r="J269" s="28"/>
    </row>
    <row r="270" spans="1:10" ht="12.75" x14ac:dyDescent="0.2">
      <c r="A270" s="4">
        <v>5</v>
      </c>
      <c r="B270" s="10" t="s">
        <v>311</v>
      </c>
      <c r="C270" s="6" t="s">
        <v>312</v>
      </c>
      <c r="D270" s="5">
        <v>4.0000000000000001E-3</v>
      </c>
      <c r="E270" s="18">
        <v>9.15</v>
      </c>
      <c r="F270" s="14">
        <f t="shared" si="22"/>
        <v>0</v>
      </c>
      <c r="G270" s="38">
        <f t="shared" si="21"/>
        <v>0</v>
      </c>
      <c r="H270" s="62"/>
      <c r="J270" s="28"/>
    </row>
    <row r="271" spans="1:10" ht="12.75" x14ac:dyDescent="0.2">
      <c r="A271" s="4">
        <v>6</v>
      </c>
      <c r="B271" s="10" t="s">
        <v>313</v>
      </c>
      <c r="C271" s="6" t="s">
        <v>314</v>
      </c>
      <c r="D271" s="5">
        <v>0.02</v>
      </c>
      <c r="E271" s="18">
        <v>7.52</v>
      </c>
      <c r="F271" s="14">
        <f t="shared" si="22"/>
        <v>0</v>
      </c>
      <c r="G271" s="38">
        <f t="shared" si="21"/>
        <v>0</v>
      </c>
      <c r="H271" s="62"/>
      <c r="J271" s="28"/>
    </row>
    <row r="272" spans="1:10" ht="12.75" x14ac:dyDescent="0.2">
      <c r="A272" s="4">
        <v>7</v>
      </c>
      <c r="B272" s="10" t="s">
        <v>315</v>
      </c>
      <c r="C272" s="6" t="s">
        <v>316</v>
      </c>
      <c r="D272" s="5">
        <v>4.0000000000000001E-3</v>
      </c>
      <c r="E272" s="18">
        <v>5.74</v>
      </c>
      <c r="F272" s="14">
        <f t="shared" si="22"/>
        <v>0</v>
      </c>
      <c r="G272" s="38">
        <f t="shared" si="21"/>
        <v>0</v>
      </c>
      <c r="H272" s="62"/>
      <c r="J272" s="28"/>
    </row>
    <row r="273" spans="1:10" ht="12.75" x14ac:dyDescent="0.2">
      <c r="A273" s="4">
        <v>8</v>
      </c>
      <c r="B273" s="10" t="s">
        <v>317</v>
      </c>
      <c r="C273" s="6" t="s">
        <v>318</v>
      </c>
      <c r="D273" s="5">
        <v>4.0000000000000001E-3</v>
      </c>
      <c r="E273" s="18">
        <v>9.0299999999999994</v>
      </c>
      <c r="F273" s="14">
        <f t="shared" si="22"/>
        <v>0</v>
      </c>
      <c r="G273" s="38">
        <f t="shared" si="21"/>
        <v>0</v>
      </c>
      <c r="H273" s="62"/>
      <c r="J273" s="28"/>
    </row>
    <row r="274" spans="1:10" ht="12.75" x14ac:dyDescent="0.2">
      <c r="A274" s="4">
        <v>9</v>
      </c>
      <c r="B274" s="10" t="s">
        <v>319</v>
      </c>
      <c r="C274" s="6" t="s">
        <v>320</v>
      </c>
      <c r="D274" s="5">
        <v>4.0000000000000001E-3</v>
      </c>
      <c r="E274" s="18">
        <v>7.2</v>
      </c>
      <c r="F274" s="14">
        <f t="shared" si="22"/>
        <v>0</v>
      </c>
      <c r="G274" s="38">
        <f t="shared" si="21"/>
        <v>0</v>
      </c>
      <c r="H274" s="62"/>
      <c r="J274" s="28"/>
    </row>
    <row r="275" spans="1:10" ht="12.75" x14ac:dyDescent="0.2">
      <c r="A275" s="4">
        <v>10</v>
      </c>
      <c r="B275" s="10" t="s">
        <v>321</v>
      </c>
      <c r="C275" s="6" t="s">
        <v>322</v>
      </c>
      <c r="D275" s="5">
        <v>0.01</v>
      </c>
      <c r="E275" s="18">
        <v>8.3800000000000008</v>
      </c>
      <c r="F275" s="14">
        <f t="shared" si="22"/>
        <v>0</v>
      </c>
      <c r="G275" s="38">
        <f t="shared" si="21"/>
        <v>0</v>
      </c>
      <c r="H275" s="62"/>
      <c r="J275" s="28"/>
    </row>
    <row r="276" spans="1:10" ht="12.75" x14ac:dyDescent="0.2">
      <c r="A276" s="4">
        <v>11</v>
      </c>
      <c r="B276" s="10" t="s">
        <v>323</v>
      </c>
      <c r="C276" s="6" t="s">
        <v>324</v>
      </c>
      <c r="D276" s="5">
        <v>4.0000000000000001E-3</v>
      </c>
      <c r="E276" s="18">
        <v>7.98</v>
      </c>
      <c r="F276" s="14">
        <f t="shared" si="22"/>
        <v>0</v>
      </c>
      <c r="G276" s="38">
        <f t="shared" si="21"/>
        <v>0</v>
      </c>
      <c r="H276" s="62"/>
      <c r="J276" s="28"/>
    </row>
    <row r="277" spans="1:10" ht="12.75" x14ac:dyDescent="0.2">
      <c r="A277" s="4">
        <v>12</v>
      </c>
      <c r="B277" s="10" t="s">
        <v>325</v>
      </c>
      <c r="C277" s="6" t="s">
        <v>326</v>
      </c>
      <c r="D277" s="5">
        <v>0.02</v>
      </c>
      <c r="E277" s="18">
        <v>7.32</v>
      </c>
      <c r="F277" s="14">
        <f t="shared" si="22"/>
        <v>0</v>
      </c>
      <c r="G277" s="38">
        <f t="shared" si="21"/>
        <v>0</v>
      </c>
      <c r="H277" s="62"/>
      <c r="J277" s="28"/>
    </row>
    <row r="278" spans="1:10" ht="12.75" x14ac:dyDescent="0.2">
      <c r="A278" s="4">
        <v>13</v>
      </c>
      <c r="B278" s="10" t="s">
        <v>327</v>
      </c>
      <c r="C278" s="6" t="s">
        <v>328</v>
      </c>
      <c r="D278" s="5">
        <v>4.0000000000000001E-3</v>
      </c>
      <c r="E278" s="18">
        <v>7.2</v>
      </c>
      <c r="F278" s="14">
        <f t="shared" si="22"/>
        <v>0</v>
      </c>
      <c r="G278" s="38">
        <f t="shared" si="21"/>
        <v>0</v>
      </c>
      <c r="H278" s="62"/>
      <c r="J278" s="28"/>
    </row>
    <row r="279" spans="1:10" ht="12.75" x14ac:dyDescent="0.2">
      <c r="A279" s="4">
        <v>14</v>
      </c>
      <c r="B279" s="10" t="s">
        <v>329</v>
      </c>
      <c r="C279" s="6" t="s">
        <v>330</v>
      </c>
      <c r="D279" s="5">
        <v>4.0000000000000001E-3</v>
      </c>
      <c r="E279" s="18">
        <v>3.51</v>
      </c>
      <c r="F279" s="14">
        <f t="shared" si="22"/>
        <v>0</v>
      </c>
      <c r="G279" s="38">
        <f t="shared" si="21"/>
        <v>0</v>
      </c>
      <c r="H279" s="62"/>
      <c r="J279" s="28"/>
    </row>
    <row r="280" spans="1:10" ht="12.75" x14ac:dyDescent="0.2">
      <c r="A280" s="4">
        <v>15</v>
      </c>
      <c r="B280" s="10" t="s">
        <v>331</v>
      </c>
      <c r="C280" s="6" t="s">
        <v>332</v>
      </c>
      <c r="D280" s="5">
        <v>4.0000000000000001E-3</v>
      </c>
      <c r="E280" s="18">
        <v>9.0299999999999994</v>
      </c>
      <c r="F280" s="14">
        <f t="shared" si="22"/>
        <v>0</v>
      </c>
      <c r="G280" s="38">
        <f t="shared" si="21"/>
        <v>0</v>
      </c>
      <c r="H280" s="62"/>
      <c r="J280" s="28"/>
    </row>
    <row r="281" spans="1:10" ht="12.75" x14ac:dyDescent="0.2">
      <c r="A281" s="4">
        <v>16</v>
      </c>
      <c r="B281" s="10" t="s">
        <v>333</v>
      </c>
      <c r="C281" s="6" t="s">
        <v>334</v>
      </c>
      <c r="D281" s="5">
        <v>0.01</v>
      </c>
      <c r="E281" s="18">
        <v>1.75</v>
      </c>
      <c r="F281" s="14">
        <f t="shared" si="22"/>
        <v>0</v>
      </c>
      <c r="G281" s="38">
        <f t="shared" si="21"/>
        <v>0</v>
      </c>
      <c r="H281" s="62"/>
      <c r="J281" s="28"/>
    </row>
    <row r="282" spans="1:10" ht="12.75" x14ac:dyDescent="0.2">
      <c r="A282" s="4">
        <v>17</v>
      </c>
      <c r="B282" s="10" t="s">
        <v>337</v>
      </c>
      <c r="C282" s="6" t="s">
        <v>338</v>
      </c>
      <c r="D282" s="5">
        <v>4.0000000000000001E-3</v>
      </c>
      <c r="E282" s="18">
        <v>6.44</v>
      </c>
      <c r="F282" s="14">
        <f t="shared" si="22"/>
        <v>0</v>
      </c>
      <c r="G282" s="38">
        <f t="shared" si="21"/>
        <v>0</v>
      </c>
      <c r="H282" s="62"/>
      <c r="J282" s="28"/>
    </row>
    <row r="283" spans="1:10" ht="12.75" x14ac:dyDescent="0.2">
      <c r="A283" s="4">
        <v>18</v>
      </c>
      <c r="B283" s="10" t="s">
        <v>341</v>
      </c>
      <c r="C283" s="6" t="s">
        <v>342</v>
      </c>
      <c r="D283" s="5">
        <v>4.0000000000000001E-3</v>
      </c>
      <c r="E283" s="18">
        <v>19.600000000000001</v>
      </c>
      <c r="F283" s="14">
        <f t="shared" si="22"/>
        <v>0</v>
      </c>
      <c r="G283" s="38">
        <f t="shared" si="21"/>
        <v>0</v>
      </c>
      <c r="H283" s="62"/>
      <c r="J283" s="28"/>
    </row>
    <row r="284" spans="1:10" ht="12.75" x14ac:dyDescent="0.2">
      <c r="A284" s="4">
        <v>19</v>
      </c>
      <c r="B284" s="10" t="s">
        <v>343</v>
      </c>
      <c r="C284" s="6" t="s">
        <v>344</v>
      </c>
      <c r="D284" s="5">
        <v>0.01</v>
      </c>
      <c r="E284" s="18">
        <v>8.33</v>
      </c>
      <c r="F284" s="14">
        <f t="shared" si="22"/>
        <v>0</v>
      </c>
      <c r="G284" s="38">
        <f t="shared" si="21"/>
        <v>0</v>
      </c>
      <c r="H284" s="62"/>
      <c r="J284" s="28"/>
    </row>
    <row r="285" spans="1:10" ht="12.75" x14ac:dyDescent="0.2">
      <c r="A285" s="4">
        <v>20</v>
      </c>
      <c r="B285" s="10" t="s">
        <v>345</v>
      </c>
      <c r="C285" s="6" t="s">
        <v>346</v>
      </c>
      <c r="D285" s="5">
        <v>0.01</v>
      </c>
      <c r="E285" s="18">
        <v>8.19</v>
      </c>
      <c r="F285" s="14">
        <f t="shared" si="22"/>
        <v>0</v>
      </c>
      <c r="G285" s="38">
        <f t="shared" si="21"/>
        <v>0</v>
      </c>
      <c r="H285" s="62"/>
      <c r="J285" s="28"/>
    </row>
    <row r="286" spans="1:10" ht="12.75" x14ac:dyDescent="0.2">
      <c r="A286" s="4">
        <v>21</v>
      </c>
      <c r="B286" s="10" t="s">
        <v>347</v>
      </c>
      <c r="C286" s="6" t="s">
        <v>348</v>
      </c>
      <c r="D286" s="5">
        <v>4.0000000000000001E-3</v>
      </c>
      <c r="E286" s="18">
        <v>10.29</v>
      </c>
      <c r="F286" s="14">
        <f t="shared" si="22"/>
        <v>0</v>
      </c>
      <c r="G286" s="38">
        <f t="shared" si="21"/>
        <v>0</v>
      </c>
      <c r="H286" s="62"/>
      <c r="J286" s="28"/>
    </row>
    <row r="287" spans="1:10" ht="12.75" x14ac:dyDescent="0.2">
      <c r="A287" s="4">
        <v>22</v>
      </c>
      <c r="B287" s="10" t="s">
        <v>349</v>
      </c>
      <c r="C287" s="6" t="s">
        <v>350</v>
      </c>
      <c r="D287" s="5">
        <v>0.02</v>
      </c>
      <c r="E287" s="18">
        <v>10.96</v>
      </c>
      <c r="F287" s="14">
        <f t="shared" si="22"/>
        <v>0</v>
      </c>
      <c r="G287" s="38">
        <f t="shared" si="21"/>
        <v>0</v>
      </c>
      <c r="H287" s="62"/>
      <c r="J287" s="28"/>
    </row>
    <row r="288" spans="1:10" ht="12.75" x14ac:dyDescent="0.2">
      <c r="A288" s="4">
        <v>23</v>
      </c>
      <c r="B288" s="10" t="s">
        <v>351</v>
      </c>
      <c r="C288" s="6" t="s">
        <v>352</v>
      </c>
      <c r="D288" s="5">
        <v>4.0000000000000001E-3</v>
      </c>
      <c r="E288" s="18">
        <v>14.9</v>
      </c>
      <c r="F288" s="14">
        <f t="shared" si="22"/>
        <v>0</v>
      </c>
      <c r="G288" s="38">
        <f t="shared" si="21"/>
        <v>0</v>
      </c>
      <c r="H288" s="62"/>
      <c r="J288" s="28"/>
    </row>
    <row r="289" spans="1:10" ht="12.75" x14ac:dyDescent="0.2">
      <c r="A289" s="4">
        <v>24</v>
      </c>
      <c r="B289" s="10" t="s">
        <v>353</v>
      </c>
      <c r="C289" s="6" t="s">
        <v>354</v>
      </c>
      <c r="D289" s="5">
        <v>4.0000000000000001E-3</v>
      </c>
      <c r="E289" s="18">
        <v>16.88</v>
      </c>
      <c r="F289" s="14">
        <f t="shared" si="22"/>
        <v>0</v>
      </c>
      <c r="G289" s="38">
        <f t="shared" si="21"/>
        <v>0</v>
      </c>
      <c r="H289" s="62"/>
      <c r="J289" s="28"/>
    </row>
    <row r="290" spans="1:10" ht="12.75" x14ac:dyDescent="0.2">
      <c r="A290" s="4">
        <v>25</v>
      </c>
      <c r="B290" s="10" t="s">
        <v>355</v>
      </c>
      <c r="C290" s="6" t="s">
        <v>356</v>
      </c>
      <c r="D290" s="5">
        <v>0.02</v>
      </c>
      <c r="E290" s="18">
        <v>9.16</v>
      </c>
      <c r="F290" s="14">
        <f t="shared" si="22"/>
        <v>0</v>
      </c>
      <c r="G290" s="38">
        <f t="shared" si="21"/>
        <v>0</v>
      </c>
      <c r="H290" s="62"/>
      <c r="J290" s="28"/>
    </row>
    <row r="291" spans="1:10" ht="12.75" x14ac:dyDescent="0.2">
      <c r="A291" s="4">
        <v>26</v>
      </c>
      <c r="B291" s="10" t="s">
        <v>357</v>
      </c>
      <c r="C291" s="6" t="s">
        <v>358</v>
      </c>
      <c r="D291" s="5">
        <v>0.02</v>
      </c>
      <c r="E291" s="18">
        <v>9.73</v>
      </c>
      <c r="F291" s="14">
        <f t="shared" si="22"/>
        <v>0</v>
      </c>
      <c r="G291" s="38">
        <f t="shared" si="21"/>
        <v>0</v>
      </c>
      <c r="H291" s="62"/>
      <c r="J291" s="28"/>
    </row>
    <row r="292" spans="1:10" ht="12.75" x14ac:dyDescent="0.2">
      <c r="A292" s="4">
        <v>27</v>
      </c>
      <c r="B292" s="10" t="s">
        <v>359</v>
      </c>
      <c r="C292" s="6" t="s">
        <v>360</v>
      </c>
      <c r="D292" s="5">
        <v>4.0000000000000001E-3</v>
      </c>
      <c r="E292" s="18">
        <v>15.58</v>
      </c>
      <c r="F292" s="14">
        <f t="shared" si="22"/>
        <v>0</v>
      </c>
      <c r="G292" s="38">
        <f t="shared" si="21"/>
        <v>0</v>
      </c>
      <c r="H292" s="62"/>
      <c r="J292" s="28"/>
    </row>
    <row r="293" spans="1:10" ht="12.75" x14ac:dyDescent="0.2">
      <c r="A293" s="4">
        <v>28</v>
      </c>
      <c r="B293" s="10" t="s">
        <v>361</v>
      </c>
      <c r="C293" s="6" t="s">
        <v>362</v>
      </c>
      <c r="D293" s="5">
        <v>4.0000000000000001E-3</v>
      </c>
      <c r="E293" s="18">
        <v>7.8</v>
      </c>
      <c r="F293" s="14">
        <f t="shared" si="22"/>
        <v>0</v>
      </c>
      <c r="G293" s="38">
        <f t="shared" si="21"/>
        <v>0</v>
      </c>
      <c r="H293" s="62"/>
      <c r="J293" s="28"/>
    </row>
    <row r="294" spans="1:10" ht="12.75" x14ac:dyDescent="0.2">
      <c r="A294" s="4">
        <v>29</v>
      </c>
      <c r="B294" s="10" t="s">
        <v>367</v>
      </c>
      <c r="C294" s="6" t="s">
        <v>368</v>
      </c>
      <c r="D294" s="5">
        <v>4.0000000000000001E-3</v>
      </c>
      <c r="E294" s="18">
        <v>14.32</v>
      </c>
      <c r="F294" s="14">
        <f t="shared" si="22"/>
        <v>0</v>
      </c>
      <c r="G294" s="38">
        <f t="shared" si="21"/>
        <v>0</v>
      </c>
      <c r="H294" s="62"/>
      <c r="J294" s="28"/>
    </row>
    <row r="295" spans="1:10" ht="12.75" x14ac:dyDescent="0.2">
      <c r="A295" s="4">
        <v>30</v>
      </c>
      <c r="B295" s="10" t="s">
        <v>369</v>
      </c>
      <c r="C295" s="6" t="s">
        <v>370</v>
      </c>
      <c r="D295" s="5">
        <v>4.0000000000000001E-3</v>
      </c>
      <c r="E295" s="18">
        <v>9.0500000000000007</v>
      </c>
      <c r="F295" s="14">
        <f t="shared" si="22"/>
        <v>0</v>
      </c>
      <c r="G295" s="38">
        <f t="shared" si="21"/>
        <v>0</v>
      </c>
      <c r="H295" s="62"/>
      <c r="J295" s="28"/>
    </row>
    <row r="296" spans="1:10" ht="12.75" x14ac:dyDescent="0.2">
      <c r="A296" s="4">
        <v>31</v>
      </c>
      <c r="B296" s="10" t="s">
        <v>371</v>
      </c>
      <c r="C296" s="6" t="s">
        <v>372</v>
      </c>
      <c r="D296" s="5">
        <v>4.0000000000000001E-3</v>
      </c>
      <c r="E296" s="18">
        <v>8.3699999999999992</v>
      </c>
      <c r="F296" s="14">
        <f t="shared" si="22"/>
        <v>0</v>
      </c>
      <c r="G296" s="38">
        <f t="shared" si="21"/>
        <v>0</v>
      </c>
      <c r="H296" s="62"/>
      <c r="J296" s="28"/>
    </row>
    <row r="297" spans="1:10" ht="12.75" x14ac:dyDescent="0.2">
      <c r="A297" s="4">
        <v>32</v>
      </c>
      <c r="B297" s="10" t="s">
        <v>373</v>
      </c>
      <c r="C297" s="6" t="s">
        <v>374</v>
      </c>
      <c r="D297" s="5">
        <v>4.0000000000000001E-3</v>
      </c>
      <c r="E297" s="18">
        <v>19.239999999999998</v>
      </c>
      <c r="F297" s="14">
        <f t="shared" si="22"/>
        <v>0</v>
      </c>
      <c r="G297" s="38">
        <f t="shared" si="21"/>
        <v>0</v>
      </c>
      <c r="H297" s="62"/>
      <c r="J297" s="28"/>
    </row>
    <row r="298" spans="1:10" ht="12.75" x14ac:dyDescent="0.2">
      <c r="A298" s="4">
        <v>33</v>
      </c>
      <c r="B298" s="10" t="s">
        <v>375</v>
      </c>
      <c r="C298" s="6" t="s">
        <v>376</v>
      </c>
      <c r="D298" s="5">
        <v>4.0000000000000001E-3</v>
      </c>
      <c r="E298" s="18">
        <v>7.98</v>
      </c>
      <c r="F298" s="14">
        <f t="shared" si="22"/>
        <v>0</v>
      </c>
      <c r="G298" s="38">
        <f t="shared" si="21"/>
        <v>0</v>
      </c>
      <c r="H298" s="62"/>
      <c r="J298" s="28"/>
    </row>
    <row r="299" spans="1:10" ht="12.75" x14ac:dyDescent="0.2">
      <c r="A299" s="4">
        <v>34</v>
      </c>
      <c r="B299" s="10" t="s">
        <v>377</v>
      </c>
      <c r="C299" s="6" t="s">
        <v>378</v>
      </c>
      <c r="D299" s="5">
        <v>4.0000000000000001E-3</v>
      </c>
      <c r="E299" s="18">
        <v>8.73</v>
      </c>
      <c r="F299" s="14">
        <f t="shared" si="22"/>
        <v>0</v>
      </c>
      <c r="G299" s="38">
        <f t="shared" si="21"/>
        <v>0</v>
      </c>
      <c r="H299" s="62"/>
      <c r="J299" s="28"/>
    </row>
    <row r="300" spans="1:10" ht="12.75" x14ac:dyDescent="0.2">
      <c r="A300" s="4">
        <v>35</v>
      </c>
      <c r="B300" s="10" t="s">
        <v>379</v>
      </c>
      <c r="C300" s="6" t="s">
        <v>380</v>
      </c>
      <c r="D300" s="5">
        <v>4.0000000000000001E-3</v>
      </c>
      <c r="E300" s="18">
        <v>27.27</v>
      </c>
      <c r="F300" s="14">
        <f t="shared" si="22"/>
        <v>0</v>
      </c>
      <c r="G300" s="38">
        <f t="shared" si="21"/>
        <v>0</v>
      </c>
      <c r="H300" s="62"/>
      <c r="J300" s="28"/>
    </row>
    <row r="301" spans="1:10" ht="12.75" x14ac:dyDescent="0.2">
      <c r="A301" s="4">
        <v>36</v>
      </c>
      <c r="B301" s="10" t="s">
        <v>381</v>
      </c>
      <c r="C301" s="6" t="s">
        <v>382</v>
      </c>
      <c r="D301" s="5">
        <v>4.0000000000000001E-3</v>
      </c>
      <c r="E301" s="18">
        <v>5.56</v>
      </c>
      <c r="F301" s="14">
        <f t="shared" si="22"/>
        <v>0</v>
      </c>
      <c r="G301" s="38">
        <f t="shared" si="21"/>
        <v>0</v>
      </c>
      <c r="H301" s="62"/>
      <c r="J301" s="28"/>
    </row>
    <row r="302" spans="1:10" ht="12.75" x14ac:dyDescent="0.2">
      <c r="A302" s="4">
        <v>37</v>
      </c>
      <c r="B302" s="10" t="s">
        <v>383</v>
      </c>
      <c r="C302" s="6" t="s">
        <v>384</v>
      </c>
      <c r="D302" s="5">
        <v>4.0000000000000001E-3</v>
      </c>
      <c r="E302" s="18">
        <v>14.32</v>
      </c>
      <c r="F302" s="14">
        <f t="shared" si="22"/>
        <v>0</v>
      </c>
      <c r="G302" s="38">
        <f t="shared" si="21"/>
        <v>0</v>
      </c>
      <c r="H302" s="62"/>
      <c r="J302" s="28"/>
    </row>
    <row r="303" spans="1:10" ht="12.75" x14ac:dyDescent="0.2">
      <c r="A303" s="4">
        <v>38</v>
      </c>
      <c r="B303" s="10" t="s">
        <v>385</v>
      </c>
      <c r="C303" s="6" t="s">
        <v>386</v>
      </c>
      <c r="D303" s="5">
        <v>0.01</v>
      </c>
      <c r="E303" s="18">
        <v>12.02</v>
      </c>
      <c r="F303" s="14">
        <f t="shared" si="22"/>
        <v>0</v>
      </c>
      <c r="G303" s="38">
        <f t="shared" si="21"/>
        <v>0</v>
      </c>
      <c r="H303" s="62"/>
      <c r="J303" s="28"/>
    </row>
    <row r="304" spans="1:10" ht="12.75" x14ac:dyDescent="0.2">
      <c r="A304" s="4">
        <v>39</v>
      </c>
      <c r="B304" s="10" t="s">
        <v>387</v>
      </c>
      <c r="C304" s="6" t="s">
        <v>388</v>
      </c>
      <c r="D304" s="5">
        <v>0.15</v>
      </c>
      <c r="E304" s="18">
        <v>9.5</v>
      </c>
      <c r="F304" s="14">
        <f t="shared" si="22"/>
        <v>0</v>
      </c>
      <c r="G304" s="38">
        <f t="shared" si="21"/>
        <v>0</v>
      </c>
      <c r="H304" s="62"/>
      <c r="J304" s="28"/>
    </row>
    <row r="305" spans="1:10" ht="12.75" x14ac:dyDescent="0.2">
      <c r="A305" s="4">
        <v>40</v>
      </c>
      <c r="B305" s="10" t="s">
        <v>389</v>
      </c>
      <c r="C305" s="6" t="s">
        <v>390</v>
      </c>
      <c r="D305" s="5">
        <v>0.01</v>
      </c>
      <c r="E305" s="18">
        <v>6.55</v>
      </c>
      <c r="F305" s="14">
        <f t="shared" si="22"/>
        <v>0</v>
      </c>
      <c r="G305" s="38">
        <f t="shared" si="21"/>
        <v>0</v>
      </c>
      <c r="H305" s="62"/>
      <c r="J305" s="28"/>
    </row>
    <row r="306" spans="1:10" ht="12.75" x14ac:dyDescent="0.2">
      <c r="A306" s="4">
        <v>41</v>
      </c>
      <c r="B306" s="10" t="s">
        <v>391</v>
      </c>
      <c r="C306" s="6" t="s">
        <v>392</v>
      </c>
      <c r="D306" s="5">
        <v>0.2</v>
      </c>
      <c r="E306" s="18">
        <v>6.88</v>
      </c>
      <c r="F306" s="14">
        <f t="shared" si="22"/>
        <v>0</v>
      </c>
      <c r="G306" s="38">
        <f t="shared" si="21"/>
        <v>0</v>
      </c>
      <c r="H306" s="62"/>
      <c r="J306" s="28"/>
    </row>
    <row r="307" spans="1:10" ht="12.75" x14ac:dyDescent="0.2">
      <c r="A307" s="4">
        <v>42</v>
      </c>
      <c r="B307" s="10" t="s">
        <v>393</v>
      </c>
      <c r="C307" s="6" t="s">
        <v>394</v>
      </c>
      <c r="D307" s="5">
        <v>0.02</v>
      </c>
      <c r="E307" s="18">
        <v>6.42</v>
      </c>
      <c r="F307" s="14">
        <f t="shared" si="22"/>
        <v>0</v>
      </c>
      <c r="G307" s="38">
        <f t="shared" si="21"/>
        <v>0</v>
      </c>
      <c r="H307" s="62"/>
      <c r="J307" s="28"/>
    </row>
    <row r="308" spans="1:10" ht="12.75" x14ac:dyDescent="0.2">
      <c r="A308" s="4">
        <v>43</v>
      </c>
      <c r="B308" s="10" t="s">
        <v>395</v>
      </c>
      <c r="C308" s="6" t="s">
        <v>396</v>
      </c>
      <c r="D308" s="5">
        <v>4.0000000000000001E-3</v>
      </c>
      <c r="E308" s="18">
        <v>7.4</v>
      </c>
      <c r="F308" s="14">
        <f t="shared" si="22"/>
        <v>0</v>
      </c>
      <c r="G308" s="38">
        <f t="shared" si="21"/>
        <v>0</v>
      </c>
      <c r="H308" s="62"/>
      <c r="J308" s="28"/>
    </row>
    <row r="309" spans="1:10" ht="12.75" x14ac:dyDescent="0.2">
      <c r="A309" s="4">
        <v>44</v>
      </c>
      <c r="B309" s="10" t="s">
        <v>397</v>
      </c>
      <c r="C309" s="6" t="s">
        <v>398</v>
      </c>
      <c r="D309" s="5">
        <v>4.0000000000000001E-3</v>
      </c>
      <c r="E309" s="18">
        <v>7.4</v>
      </c>
      <c r="F309" s="14">
        <f t="shared" si="22"/>
        <v>0</v>
      </c>
      <c r="G309" s="38">
        <f t="shared" si="21"/>
        <v>0</v>
      </c>
      <c r="H309" s="62"/>
      <c r="J309" s="28"/>
    </row>
    <row r="310" spans="1:10" ht="12.75" x14ac:dyDescent="0.2">
      <c r="A310" s="4">
        <v>45</v>
      </c>
      <c r="B310" s="10" t="s">
        <v>399</v>
      </c>
      <c r="C310" s="6" t="s">
        <v>400</v>
      </c>
      <c r="D310" s="5">
        <v>4.0000000000000001E-3</v>
      </c>
      <c r="E310" s="18">
        <v>7.4</v>
      </c>
      <c r="F310" s="14">
        <f t="shared" si="22"/>
        <v>0</v>
      </c>
      <c r="G310" s="38">
        <f t="shared" si="21"/>
        <v>0</v>
      </c>
      <c r="H310" s="62"/>
      <c r="J310" s="28"/>
    </row>
    <row r="311" spans="1:10" ht="12.75" x14ac:dyDescent="0.2">
      <c r="A311" s="4">
        <v>46</v>
      </c>
      <c r="B311" s="10" t="s">
        <v>401</v>
      </c>
      <c r="C311" s="6" t="s">
        <v>402</v>
      </c>
      <c r="D311" s="5">
        <v>0.01</v>
      </c>
      <c r="E311" s="18">
        <v>7.77</v>
      </c>
      <c r="F311" s="14">
        <f t="shared" si="22"/>
        <v>0</v>
      </c>
      <c r="G311" s="38">
        <f t="shared" si="21"/>
        <v>0</v>
      </c>
      <c r="H311" s="62"/>
      <c r="J311" s="28"/>
    </row>
    <row r="312" spans="1:10" ht="12.75" x14ac:dyDescent="0.2">
      <c r="A312" s="4">
        <v>47</v>
      </c>
      <c r="B312" s="10" t="s">
        <v>403</v>
      </c>
      <c r="C312" s="6" t="s">
        <v>404</v>
      </c>
      <c r="D312" s="5">
        <v>0.01</v>
      </c>
      <c r="E312" s="18">
        <v>7.4</v>
      </c>
      <c r="F312" s="14">
        <f t="shared" si="22"/>
        <v>0</v>
      </c>
      <c r="G312" s="38">
        <f t="shared" si="21"/>
        <v>0</v>
      </c>
      <c r="H312" s="62"/>
      <c r="J312" s="28"/>
    </row>
    <row r="313" spans="1:10" ht="12.75" x14ac:dyDescent="0.2">
      <c r="A313" s="4">
        <v>48</v>
      </c>
      <c r="B313" s="10" t="s">
        <v>405</v>
      </c>
      <c r="C313" s="6" t="s">
        <v>406</v>
      </c>
      <c r="D313" s="5">
        <v>0.02</v>
      </c>
      <c r="E313" s="18">
        <v>5.9</v>
      </c>
      <c r="F313" s="14">
        <f t="shared" si="22"/>
        <v>0</v>
      </c>
      <c r="G313" s="38">
        <f t="shared" si="21"/>
        <v>0</v>
      </c>
      <c r="H313" s="62"/>
      <c r="J313" s="28"/>
    </row>
    <row r="314" spans="1:10" ht="12.75" x14ac:dyDescent="0.2">
      <c r="A314" s="4">
        <v>49</v>
      </c>
      <c r="B314" s="10" t="s">
        <v>407</v>
      </c>
      <c r="C314" s="6" t="s">
        <v>408</v>
      </c>
      <c r="D314" s="5">
        <v>4.0000000000000001E-3</v>
      </c>
      <c r="E314" s="18">
        <v>5.62</v>
      </c>
      <c r="F314" s="14">
        <f t="shared" si="22"/>
        <v>0</v>
      </c>
      <c r="G314" s="38">
        <f t="shared" si="21"/>
        <v>0</v>
      </c>
      <c r="H314" s="62"/>
      <c r="J314" s="28"/>
    </row>
    <row r="315" spans="1:10" ht="12.75" x14ac:dyDescent="0.2">
      <c r="A315" s="4">
        <v>50</v>
      </c>
      <c r="B315" s="10" t="s">
        <v>409</v>
      </c>
      <c r="C315" s="6" t="s">
        <v>410</v>
      </c>
      <c r="D315" s="5">
        <v>0.02</v>
      </c>
      <c r="E315" s="18">
        <v>6.3</v>
      </c>
      <c r="F315" s="14">
        <f t="shared" si="22"/>
        <v>0</v>
      </c>
      <c r="G315" s="38">
        <f t="shared" si="21"/>
        <v>0</v>
      </c>
      <c r="H315" s="62"/>
      <c r="J315" s="28"/>
    </row>
    <row r="316" spans="1:10" ht="12.75" x14ac:dyDescent="0.2">
      <c r="A316" s="4">
        <v>51</v>
      </c>
      <c r="B316" s="10" t="s">
        <v>411</v>
      </c>
      <c r="C316" s="6" t="s">
        <v>412</v>
      </c>
      <c r="D316" s="5">
        <v>0.01</v>
      </c>
      <c r="E316" s="18">
        <v>6</v>
      </c>
      <c r="F316" s="14">
        <f t="shared" si="22"/>
        <v>0</v>
      </c>
      <c r="G316" s="38">
        <f t="shared" si="21"/>
        <v>0</v>
      </c>
      <c r="H316" s="62"/>
      <c r="J316" s="28"/>
    </row>
    <row r="317" spans="1:10" ht="12.75" x14ac:dyDescent="0.2">
      <c r="A317" s="4">
        <v>52</v>
      </c>
      <c r="B317" s="10" t="s">
        <v>413</v>
      </c>
      <c r="C317" s="6" t="s">
        <v>414</v>
      </c>
      <c r="D317" s="5">
        <v>0.02</v>
      </c>
      <c r="E317" s="18">
        <v>7.98</v>
      </c>
      <c r="F317" s="14">
        <f t="shared" si="22"/>
        <v>0</v>
      </c>
      <c r="G317" s="38">
        <f t="shared" si="21"/>
        <v>0</v>
      </c>
      <c r="H317" s="62"/>
      <c r="J317" s="28"/>
    </row>
    <row r="318" spans="1:10" ht="12.75" x14ac:dyDescent="0.2">
      <c r="A318" s="4">
        <v>53</v>
      </c>
      <c r="B318" s="10" t="s">
        <v>415</v>
      </c>
      <c r="C318" s="6" t="s">
        <v>416</v>
      </c>
      <c r="D318" s="5">
        <v>0.01</v>
      </c>
      <c r="E318" s="18">
        <v>6.91</v>
      </c>
      <c r="F318" s="14">
        <f t="shared" si="22"/>
        <v>0</v>
      </c>
      <c r="G318" s="38">
        <f t="shared" si="21"/>
        <v>0</v>
      </c>
      <c r="H318" s="62"/>
      <c r="J318" s="28"/>
    </row>
    <row r="319" spans="1:10" ht="12.75" x14ac:dyDescent="0.2">
      <c r="A319" s="4">
        <v>54</v>
      </c>
      <c r="B319" s="10" t="s">
        <v>433</v>
      </c>
      <c r="C319" s="6" t="s">
        <v>434</v>
      </c>
      <c r="D319" s="5">
        <v>4.0000000000000001E-3</v>
      </c>
      <c r="E319" s="18">
        <v>14.48</v>
      </c>
      <c r="F319" s="14">
        <f t="shared" si="22"/>
        <v>0</v>
      </c>
      <c r="G319" s="38">
        <f t="shared" si="21"/>
        <v>0</v>
      </c>
      <c r="H319" s="62"/>
      <c r="J319" s="28"/>
    </row>
    <row r="320" spans="1:10" ht="12.75" x14ac:dyDescent="0.2">
      <c r="A320" s="4">
        <v>55</v>
      </c>
      <c r="B320" s="10" t="s">
        <v>435</v>
      </c>
      <c r="C320" s="6" t="s">
        <v>436</v>
      </c>
      <c r="D320" s="5">
        <v>4.0000000000000001E-3</v>
      </c>
      <c r="E320" s="18">
        <v>10.73</v>
      </c>
      <c r="F320" s="14">
        <f t="shared" si="22"/>
        <v>0</v>
      </c>
      <c r="G320" s="38">
        <f t="shared" si="21"/>
        <v>0</v>
      </c>
      <c r="H320" s="62"/>
      <c r="J320" s="28"/>
    </row>
    <row r="321" spans="1:10" ht="12.75" x14ac:dyDescent="0.2">
      <c r="A321" s="4">
        <v>56</v>
      </c>
      <c r="B321" s="10" t="s">
        <v>437</v>
      </c>
      <c r="C321" s="6" t="s">
        <v>438</v>
      </c>
      <c r="D321" s="5">
        <v>4.0000000000000001E-3</v>
      </c>
      <c r="E321" s="18">
        <v>15.3</v>
      </c>
      <c r="F321" s="14">
        <f t="shared" si="22"/>
        <v>0</v>
      </c>
      <c r="G321" s="38">
        <f t="shared" si="21"/>
        <v>0</v>
      </c>
      <c r="H321" s="62"/>
      <c r="J321" s="28"/>
    </row>
    <row r="322" spans="1:10" ht="12.75" x14ac:dyDescent="0.2">
      <c r="A322" s="4">
        <v>57</v>
      </c>
      <c r="B322" s="10" t="s">
        <v>439</v>
      </c>
      <c r="C322" s="6" t="s">
        <v>440</v>
      </c>
      <c r="D322" s="5">
        <v>0.01</v>
      </c>
      <c r="E322" s="18">
        <v>7.17</v>
      </c>
      <c r="F322" s="14">
        <f t="shared" si="22"/>
        <v>0</v>
      </c>
      <c r="G322" s="38">
        <f t="shared" si="21"/>
        <v>0</v>
      </c>
      <c r="H322" s="62"/>
      <c r="J322" s="28"/>
    </row>
    <row r="323" spans="1:10" ht="12.75" x14ac:dyDescent="0.2">
      <c r="A323" s="4">
        <v>58</v>
      </c>
      <c r="B323" s="10" t="s">
        <v>449</v>
      </c>
      <c r="C323" s="6" t="s">
        <v>450</v>
      </c>
      <c r="D323" s="5">
        <v>4.0000000000000001E-3</v>
      </c>
      <c r="E323" s="18">
        <v>7.77</v>
      </c>
      <c r="F323" s="14">
        <f t="shared" si="22"/>
        <v>0</v>
      </c>
      <c r="G323" s="38">
        <f t="shared" si="21"/>
        <v>0</v>
      </c>
      <c r="H323" s="62"/>
    </row>
    <row r="324" spans="1:10" ht="12.75" x14ac:dyDescent="0.2">
      <c r="A324" s="4">
        <v>59</v>
      </c>
      <c r="B324" s="10" t="s">
        <v>451</v>
      </c>
      <c r="C324" s="6" t="s">
        <v>452</v>
      </c>
      <c r="D324" s="5">
        <v>4.0000000000000001E-3</v>
      </c>
      <c r="E324" s="18">
        <v>18.68</v>
      </c>
      <c r="F324" s="14">
        <f t="shared" si="22"/>
        <v>0</v>
      </c>
      <c r="G324" s="38">
        <f t="shared" si="21"/>
        <v>0</v>
      </c>
      <c r="H324" s="62"/>
    </row>
    <row r="325" spans="1:10" ht="12.75" x14ac:dyDescent="0.2">
      <c r="A325" s="4">
        <v>60</v>
      </c>
      <c r="B325" s="10" t="s">
        <v>453</v>
      </c>
      <c r="C325" s="6" t="s">
        <v>454</v>
      </c>
      <c r="D325" s="5">
        <v>4.0000000000000001E-3</v>
      </c>
      <c r="E325" s="18">
        <v>18.68</v>
      </c>
      <c r="F325" s="14">
        <f t="shared" si="22"/>
        <v>0</v>
      </c>
      <c r="G325" s="38">
        <f t="shared" si="21"/>
        <v>0</v>
      </c>
      <c r="H325" s="62"/>
    </row>
    <row r="326" spans="1:10" ht="12.75" x14ac:dyDescent="0.2">
      <c r="A326" s="4">
        <v>61</v>
      </c>
      <c r="B326" s="10" t="s">
        <v>455</v>
      </c>
      <c r="C326" s="6" t="s">
        <v>456</v>
      </c>
      <c r="D326" s="5">
        <v>0.01</v>
      </c>
      <c r="E326" s="18">
        <v>7.77</v>
      </c>
      <c r="F326" s="14">
        <f t="shared" si="22"/>
        <v>0</v>
      </c>
      <c r="G326" s="38">
        <f t="shared" si="21"/>
        <v>0</v>
      </c>
      <c r="H326" s="62"/>
    </row>
    <row r="327" spans="1:10" ht="12.75" x14ac:dyDescent="0.2">
      <c r="A327" s="4">
        <v>62</v>
      </c>
      <c r="B327" s="10" t="s">
        <v>457</v>
      </c>
      <c r="C327" s="6" t="s">
        <v>458</v>
      </c>
      <c r="D327" s="5">
        <v>4.0000000000000001E-3</v>
      </c>
      <c r="E327" s="18">
        <v>7.77</v>
      </c>
      <c r="F327" s="14">
        <f t="shared" si="22"/>
        <v>0</v>
      </c>
      <c r="G327" s="38">
        <f t="shared" si="21"/>
        <v>0</v>
      </c>
      <c r="H327" s="62"/>
    </row>
    <row r="328" spans="1:10" ht="12.75" x14ac:dyDescent="0.2">
      <c r="A328" s="4">
        <v>63</v>
      </c>
      <c r="B328" s="10" t="s">
        <v>459</v>
      </c>
      <c r="C328" s="6" t="s">
        <v>460</v>
      </c>
      <c r="D328" s="5">
        <v>0.01</v>
      </c>
      <c r="E328" s="18">
        <v>6.5</v>
      </c>
      <c r="F328" s="14">
        <f t="shared" si="22"/>
        <v>0</v>
      </c>
      <c r="G328" s="38">
        <f t="shared" si="21"/>
        <v>0</v>
      </c>
      <c r="H328" s="62"/>
    </row>
    <row r="329" spans="1:10" ht="12.75" x14ac:dyDescent="0.2">
      <c r="A329" s="4">
        <v>64</v>
      </c>
      <c r="B329" s="10" t="s">
        <v>461</v>
      </c>
      <c r="C329" s="6" t="s">
        <v>462</v>
      </c>
      <c r="D329" s="5">
        <v>0.03</v>
      </c>
      <c r="E329" s="18">
        <v>7.77</v>
      </c>
      <c r="F329" s="14">
        <f t="shared" si="22"/>
        <v>0</v>
      </c>
      <c r="G329" s="38">
        <f t="shared" si="21"/>
        <v>0</v>
      </c>
      <c r="H329" s="62"/>
    </row>
    <row r="330" spans="1:10" ht="12.75" x14ac:dyDescent="0.2">
      <c r="A330" s="4">
        <v>65</v>
      </c>
      <c r="B330" s="10" t="s">
        <v>463</v>
      </c>
      <c r="C330" s="6" t="s">
        <v>464</v>
      </c>
      <c r="D330" s="5">
        <v>0.02</v>
      </c>
      <c r="E330" s="18">
        <v>6.5</v>
      </c>
      <c r="F330" s="14">
        <f t="shared" si="22"/>
        <v>0</v>
      </c>
      <c r="G330" s="38">
        <f t="shared" ref="G330:G337" si="23">F330*E330</f>
        <v>0</v>
      </c>
      <c r="H330" s="62"/>
    </row>
    <row r="331" spans="1:10" ht="12.75" x14ac:dyDescent="0.2">
      <c r="A331" s="4">
        <v>66</v>
      </c>
      <c r="B331" s="10" t="s">
        <v>465</v>
      </c>
      <c r="C331" s="6" t="s">
        <v>466</v>
      </c>
      <c r="D331" s="5">
        <v>0.01</v>
      </c>
      <c r="E331" s="18">
        <v>8.94</v>
      </c>
      <c r="F331" s="14">
        <f t="shared" ref="F331:F337" si="24">ROUND(D331*$F$264,0)</f>
        <v>0</v>
      </c>
      <c r="G331" s="38">
        <f t="shared" si="23"/>
        <v>0</v>
      </c>
      <c r="H331" s="62"/>
    </row>
    <row r="332" spans="1:10" ht="12.75" x14ac:dyDescent="0.2">
      <c r="A332" s="4">
        <v>67</v>
      </c>
      <c r="B332" s="10" t="s">
        <v>467</v>
      </c>
      <c r="C332" s="6" t="s">
        <v>468</v>
      </c>
      <c r="D332" s="5">
        <v>0.03</v>
      </c>
      <c r="E332" s="18">
        <v>6.78</v>
      </c>
      <c r="F332" s="14">
        <f t="shared" si="24"/>
        <v>0</v>
      </c>
      <c r="G332" s="38">
        <f t="shared" si="23"/>
        <v>0</v>
      </c>
      <c r="H332" s="62"/>
    </row>
    <row r="333" spans="1:10" ht="12.75" x14ac:dyDescent="0.2">
      <c r="A333" s="4">
        <v>68</v>
      </c>
      <c r="B333" s="10" t="s">
        <v>469</v>
      </c>
      <c r="C333" s="6" t="s">
        <v>470</v>
      </c>
      <c r="D333" s="5">
        <v>0.01</v>
      </c>
      <c r="E333" s="18">
        <v>7.16</v>
      </c>
      <c r="F333" s="14">
        <f t="shared" si="24"/>
        <v>0</v>
      </c>
      <c r="G333" s="38">
        <f t="shared" si="23"/>
        <v>0</v>
      </c>
      <c r="H333" s="62"/>
    </row>
    <row r="334" spans="1:10" ht="12.75" x14ac:dyDescent="0.2">
      <c r="A334" s="4">
        <v>69</v>
      </c>
      <c r="B334" s="10" t="s">
        <v>471</v>
      </c>
      <c r="C334" s="6" t="s">
        <v>472</v>
      </c>
      <c r="D334" s="5">
        <v>4.0000000000000001E-3</v>
      </c>
      <c r="E334" s="18">
        <v>9.2899999999999991</v>
      </c>
      <c r="F334" s="14">
        <f t="shared" si="24"/>
        <v>0</v>
      </c>
      <c r="G334" s="38">
        <f t="shared" si="23"/>
        <v>0</v>
      </c>
      <c r="H334" s="62"/>
    </row>
    <row r="335" spans="1:10" ht="12.75" x14ac:dyDescent="0.2">
      <c r="A335" s="4">
        <v>70</v>
      </c>
      <c r="B335" s="10" t="s">
        <v>473</v>
      </c>
      <c r="C335" s="6" t="s">
        <v>474</v>
      </c>
      <c r="D335" s="5">
        <v>0.05</v>
      </c>
      <c r="E335" s="18">
        <v>6.78</v>
      </c>
      <c r="F335" s="14">
        <f t="shared" si="24"/>
        <v>0</v>
      </c>
      <c r="G335" s="38">
        <f t="shared" si="23"/>
        <v>0</v>
      </c>
      <c r="H335" s="62"/>
    </row>
    <row r="336" spans="1:10" ht="12.75" x14ac:dyDescent="0.2">
      <c r="A336" s="4">
        <v>71</v>
      </c>
      <c r="B336" s="10" t="s">
        <v>475</v>
      </c>
      <c r="C336" s="6" t="s">
        <v>476</v>
      </c>
      <c r="D336" s="5">
        <v>0.02</v>
      </c>
      <c r="E336" s="18">
        <v>8.94</v>
      </c>
      <c r="F336" s="14">
        <f t="shared" si="24"/>
        <v>0</v>
      </c>
      <c r="G336" s="38">
        <f t="shared" si="23"/>
        <v>0</v>
      </c>
      <c r="H336" s="62"/>
    </row>
    <row r="337" spans="1:8" x14ac:dyDescent="0.2">
      <c r="A337" s="4">
        <v>72</v>
      </c>
      <c r="B337" s="10" t="s">
        <v>477</v>
      </c>
      <c r="C337" s="6" t="s">
        <v>478</v>
      </c>
      <c r="D337" s="5">
        <v>4.0000000000000001E-3</v>
      </c>
      <c r="E337" s="18">
        <v>9.2899999999999991</v>
      </c>
      <c r="F337" s="14">
        <f t="shared" si="24"/>
        <v>0</v>
      </c>
      <c r="G337" s="38">
        <f t="shared" si="23"/>
        <v>0</v>
      </c>
    </row>
    <row r="338" spans="1:8" ht="12.75" thickBot="1" x14ac:dyDescent="0.25">
      <c r="A338" s="107" t="s">
        <v>2</v>
      </c>
      <c r="B338" s="108"/>
      <c r="C338" s="108"/>
      <c r="D338" s="108"/>
      <c r="E338" s="109"/>
      <c r="F338" s="22">
        <f>SUM(F266:F337)</f>
        <v>0</v>
      </c>
      <c r="G338" s="50">
        <f>SUM(G266:G337)</f>
        <v>0</v>
      </c>
    </row>
    <row r="341" spans="1:8" ht="12.75" thickBot="1" x14ac:dyDescent="0.25"/>
    <row r="342" spans="1:8" x14ac:dyDescent="0.2">
      <c r="A342" s="90" t="s">
        <v>482</v>
      </c>
      <c r="B342" s="91"/>
      <c r="C342" s="91"/>
      <c r="D342" s="91"/>
      <c r="E342" s="91"/>
      <c r="F342" s="91"/>
      <c r="G342" s="91"/>
      <c r="H342" s="92"/>
    </row>
    <row r="343" spans="1:8" x14ac:dyDescent="0.2">
      <c r="A343" s="93" t="s">
        <v>3</v>
      </c>
      <c r="B343" s="94"/>
      <c r="C343" s="94"/>
      <c r="D343" s="94"/>
      <c r="E343" s="94"/>
      <c r="F343" s="94"/>
      <c r="G343" s="12">
        <v>1000</v>
      </c>
      <c r="H343" s="95"/>
    </row>
    <row r="344" spans="1:8" x14ac:dyDescent="0.2">
      <c r="A344" s="87" t="s">
        <v>483</v>
      </c>
      <c r="B344" s="88"/>
      <c r="C344" s="88"/>
      <c r="D344" s="88"/>
      <c r="E344" s="88"/>
      <c r="F344" s="88"/>
      <c r="G344" s="23"/>
      <c r="H344" s="95"/>
    </row>
    <row r="345" spans="1:8" ht="36" x14ac:dyDescent="0.2">
      <c r="A345" s="64" t="s">
        <v>40</v>
      </c>
      <c r="B345" s="65" t="s">
        <v>1</v>
      </c>
      <c r="C345" s="64" t="s">
        <v>481</v>
      </c>
      <c r="D345" s="66" t="s">
        <v>38</v>
      </c>
      <c r="E345" s="65" t="s">
        <v>39</v>
      </c>
      <c r="F345" s="65" t="s">
        <v>43</v>
      </c>
      <c r="G345" s="65" t="s">
        <v>41</v>
      </c>
      <c r="H345" s="65" t="s">
        <v>44</v>
      </c>
    </row>
    <row r="346" spans="1:8" x14ac:dyDescent="0.2">
      <c r="A346" s="67">
        <v>1</v>
      </c>
      <c r="B346" s="67">
        <v>205010024</v>
      </c>
      <c r="C346" s="68" t="s">
        <v>276</v>
      </c>
      <c r="D346" s="69">
        <v>0.04</v>
      </c>
      <c r="E346" s="73">
        <v>165</v>
      </c>
      <c r="F346" s="70">
        <v>382.93</v>
      </c>
      <c r="G346" s="67">
        <f>D346*$G$344</f>
        <v>0</v>
      </c>
      <c r="H346" s="71">
        <f>(E346+F346)*G346</f>
        <v>0</v>
      </c>
    </row>
    <row r="347" spans="1:8" x14ac:dyDescent="0.2">
      <c r="A347" s="67">
        <v>2</v>
      </c>
      <c r="B347" s="67">
        <v>205010032</v>
      </c>
      <c r="C347" s="68" t="s">
        <v>277</v>
      </c>
      <c r="D347" s="69">
        <v>0.61</v>
      </c>
      <c r="E347" s="73">
        <v>39.94</v>
      </c>
      <c r="F347" s="70">
        <v>304.66000000000003</v>
      </c>
      <c r="G347" s="67">
        <v>0</v>
      </c>
      <c r="H347" s="71">
        <f t="shared" ref="H347:H348" si="25">(E347+F347)*G347</f>
        <v>0</v>
      </c>
    </row>
    <row r="348" spans="1:8" x14ac:dyDescent="0.2">
      <c r="A348" s="67">
        <v>4</v>
      </c>
      <c r="B348" s="67">
        <v>211020060</v>
      </c>
      <c r="C348" s="68" t="s">
        <v>278</v>
      </c>
      <c r="D348" s="69">
        <v>0.35</v>
      </c>
      <c r="E348" s="73">
        <v>30</v>
      </c>
      <c r="F348" s="70">
        <v>124.05</v>
      </c>
      <c r="G348" s="67">
        <f>D348*$G$344</f>
        <v>0</v>
      </c>
      <c r="H348" s="71">
        <f t="shared" si="25"/>
        <v>0</v>
      </c>
    </row>
    <row r="349" spans="1:8" x14ac:dyDescent="0.2">
      <c r="A349" s="89" t="s">
        <v>2</v>
      </c>
      <c r="B349" s="89"/>
      <c r="C349" s="89"/>
      <c r="D349" s="89"/>
      <c r="E349" s="89"/>
      <c r="F349" s="89"/>
      <c r="G349" s="64">
        <f>SUM(G346:G348)</f>
        <v>0</v>
      </c>
      <c r="H349" s="72">
        <f>SUM(H346:H348)</f>
        <v>0</v>
      </c>
    </row>
  </sheetData>
  <sheetProtection algorithmName="SHA-512" hashValue="8dwNL+5pY9QbXbLQJRwOetOw/bZkc2aiqxTcoAl1hcUTmbxWr6qIUJGVd+IwtXtvf/LqMcNXejitLvksoW7uNw==" saltValue="jo7lptkMt4phecJBXqdG6g==" spinCount="100000" sheet="1" objects="1" scenarios="1"/>
  <protectedRanges>
    <protectedRange algorithmName="SHA-512" hashValue="V/8+fyRf7KnN4D4gLmRXRb1HyqNFfHlBSJDex2fuXSfOSVgtzSBxT8mmJjXRWYJz7Dy0R2uCnuAhWji/4Fdskg==" saltValue="ullgmPKwl5GGAzMdMfwixQ==" spinCount="100000" sqref="G344 F264 F223 F210 F188 F181 F173 F164 F126 G116 G103 F74 G52 G28 G4 F249 F257" name="Intervalo1" securityDescriptor="O:WDG:WDD:(A;;CC;;;WD)"/>
  </protectedRanges>
  <mergeCells count="87">
    <mergeCell ref="A255:G255"/>
    <mergeCell ref="A256:E256"/>
    <mergeCell ref="G256:G257"/>
    <mergeCell ref="A257:E257"/>
    <mergeCell ref="A260:E260"/>
    <mergeCell ref="A247:G247"/>
    <mergeCell ref="A248:E248"/>
    <mergeCell ref="G248:G249"/>
    <mergeCell ref="A249:E249"/>
    <mergeCell ref="A253:E253"/>
    <mergeCell ref="A221:G221"/>
    <mergeCell ref="A222:E222"/>
    <mergeCell ref="G222:G223"/>
    <mergeCell ref="A223:E223"/>
    <mergeCell ref="A245:E245"/>
    <mergeCell ref="A188:E188"/>
    <mergeCell ref="A162:G162"/>
    <mergeCell ref="A163:E163"/>
    <mergeCell ref="G163:G164"/>
    <mergeCell ref="A164:E164"/>
    <mergeCell ref="A179:G179"/>
    <mergeCell ref="A180:E180"/>
    <mergeCell ref="A181:E181"/>
    <mergeCell ref="A186:G186"/>
    <mergeCell ref="A187:E187"/>
    <mergeCell ref="G187:G188"/>
    <mergeCell ref="A176:E176"/>
    <mergeCell ref="A173:E173"/>
    <mergeCell ref="A172:E172"/>
    <mergeCell ref="A171:G171"/>
    <mergeCell ref="A168:E168"/>
    <mergeCell ref="G172:G173"/>
    <mergeCell ref="A121:F121"/>
    <mergeCell ref="A124:G124"/>
    <mergeCell ref="A125:E125"/>
    <mergeCell ref="G125:G126"/>
    <mergeCell ref="A126:E126"/>
    <mergeCell ref="A158:E158"/>
    <mergeCell ref="A115:F115"/>
    <mergeCell ref="H115:H116"/>
    <mergeCell ref="A116:F116"/>
    <mergeCell ref="A101:H101"/>
    <mergeCell ref="A102:F102"/>
    <mergeCell ref="H102:H103"/>
    <mergeCell ref="A103:F103"/>
    <mergeCell ref="H3:H6"/>
    <mergeCell ref="A2:H2"/>
    <mergeCell ref="A24:F24"/>
    <mergeCell ref="A47:F47"/>
    <mergeCell ref="A51:F51"/>
    <mergeCell ref="H51:H52"/>
    <mergeCell ref="A52:F52"/>
    <mergeCell ref="A26:H26"/>
    <mergeCell ref="H27:H30"/>
    <mergeCell ref="A27:F27"/>
    <mergeCell ref="A28:F28"/>
    <mergeCell ref="A29:F29"/>
    <mergeCell ref="A30:F30"/>
    <mergeCell ref="A50:H50"/>
    <mergeCell ref="A3:F3"/>
    <mergeCell ref="A4:F4"/>
    <mergeCell ref="A217:E217"/>
    <mergeCell ref="A5:F5"/>
    <mergeCell ref="A205:E205"/>
    <mergeCell ref="A208:G208"/>
    <mergeCell ref="A209:E209"/>
    <mergeCell ref="G209:G210"/>
    <mergeCell ref="A210:E210"/>
    <mergeCell ref="A72:G72"/>
    <mergeCell ref="G73:G74"/>
    <mergeCell ref="A73:E73"/>
    <mergeCell ref="A74:E74"/>
    <mergeCell ref="A6:F6"/>
    <mergeCell ref="A69:F69"/>
    <mergeCell ref="A98:E98"/>
    <mergeCell ref="A111:F111"/>
    <mergeCell ref="A114:H114"/>
    <mergeCell ref="A262:G262"/>
    <mergeCell ref="A263:E263"/>
    <mergeCell ref="G263:G264"/>
    <mergeCell ref="A264:E264"/>
    <mergeCell ref="A338:E338"/>
    <mergeCell ref="A344:F344"/>
    <mergeCell ref="A349:F349"/>
    <mergeCell ref="A342:H342"/>
    <mergeCell ref="A343:F343"/>
    <mergeCell ref="H343:H34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Lyana da Silva Portela</dc:creator>
  <cp:lastModifiedBy>Vania Maria Auzier Vinhote</cp:lastModifiedBy>
  <dcterms:created xsi:type="dcterms:W3CDTF">2020-11-13T12:15:06Z</dcterms:created>
  <dcterms:modified xsi:type="dcterms:W3CDTF">2021-10-19T13:06:16Z</dcterms:modified>
</cp:coreProperties>
</file>